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y\Documents\"/>
    </mc:Choice>
  </mc:AlternateContent>
  <workbookProtection workbookPassword="D0CA" lockStructure="1"/>
  <bookViews>
    <workbookView xWindow="0" yWindow="0" windowWidth="15345" windowHeight="4635" tabRatio="601"/>
  </bookViews>
  <sheets>
    <sheet name="P11-1" sheetId="1" r:id="rId1"/>
    <sheet name="Solution" sheetId="5" state="hidden" r:id="rId2"/>
  </sheets>
  <calcPr calcId="152511"/>
</workbook>
</file>

<file path=xl/calcChain.xml><?xml version="1.0" encoding="utf-8"?>
<calcChain xmlns="http://schemas.openxmlformats.org/spreadsheetml/2006/main">
  <c r="N55" i="5" l="1"/>
  <c r="J55" i="1"/>
  <c r="M55" i="1"/>
  <c r="N47" i="5"/>
  <c r="K55" i="5"/>
  <c r="N51" i="5"/>
  <c r="M47" i="1"/>
  <c r="K47" i="5"/>
  <c r="M51" i="1"/>
  <c r="M43" i="1"/>
  <c r="M39" i="1"/>
  <c r="M35" i="1"/>
  <c r="M30" i="1"/>
  <c r="M26" i="1"/>
  <c r="M18" i="1"/>
  <c r="J22" i="1"/>
  <c r="M22" i="1"/>
  <c r="M14" i="1"/>
  <c r="M10" i="1"/>
  <c r="J10" i="1"/>
  <c r="H43" i="5"/>
  <c r="J35" i="1"/>
  <c r="J39" i="1"/>
  <c r="J43" i="1"/>
  <c r="J47" i="1"/>
  <c r="J51" i="1"/>
  <c r="H55" i="5"/>
  <c r="G51" i="1"/>
  <c r="G55" i="1"/>
  <c r="H51" i="5"/>
  <c r="G47" i="1"/>
  <c r="G43" i="1"/>
  <c r="G39" i="1"/>
  <c r="G35" i="1"/>
  <c r="G26" i="1"/>
  <c r="G22" i="1"/>
  <c r="G18" i="1"/>
  <c r="G14" i="1"/>
  <c r="G10" i="1"/>
  <c r="G30" i="1"/>
  <c r="H47" i="5"/>
  <c r="H18" i="5"/>
  <c r="H39" i="5"/>
  <c r="H35" i="5"/>
  <c r="H10" i="5"/>
  <c r="K10" i="5"/>
  <c r="N10" i="5"/>
  <c r="H30" i="5"/>
  <c r="H26" i="5"/>
  <c r="J30" i="1"/>
  <c r="J26" i="1"/>
  <c r="J18" i="1"/>
  <c r="J14" i="1"/>
</calcChain>
</file>

<file path=xl/comments1.xml><?xml version="1.0" encoding="utf-8"?>
<comments xmlns="http://schemas.openxmlformats.org/spreadsheetml/2006/main">
  <authors>
    <author>Kamal</author>
    <author>Sarita Sheth</author>
    <author>SME1</author>
  </authors>
  <commentList>
    <comment ref="K10" authorId="0" shapeId="0">
      <text>
        <r>
          <rPr>
            <sz val="9"/>
            <color indexed="81"/>
            <rFont val="Tahoma"/>
            <family val="2"/>
          </rPr>
          <t>Round your answers to nearest whole dollar in this column.</t>
        </r>
      </text>
    </comment>
    <comment ref="N10" authorId="0" shapeId="0">
      <text>
        <r>
          <rPr>
            <sz val="9"/>
            <color indexed="81"/>
            <rFont val="Tahoma"/>
            <family val="2"/>
          </rPr>
          <t>Round your answers to nearest whole dollar in this column.</t>
        </r>
      </text>
    </comment>
    <comment ref="H14" authorId="0" shapeId="0">
      <text>
        <r>
          <rPr>
            <sz val="9"/>
            <color indexed="81"/>
            <rFont val="Tahoma"/>
            <family val="2"/>
          </rPr>
          <t>Round your answer to two decimal places.</t>
        </r>
      </text>
    </comment>
    <comment ref="K14" authorId="1" shapeId="0">
      <text>
        <r>
          <rPr>
            <sz val="8"/>
            <color indexed="81"/>
            <rFont val="Tahoma"/>
            <family val="2"/>
          </rPr>
          <t>Depreciation rate x amount of hours</t>
        </r>
      </text>
    </comment>
    <comment ref="H18" authorId="0" shapeId="0">
      <text>
        <r>
          <rPr>
            <sz val="9"/>
            <color indexed="81"/>
            <rFont val="Tahoma"/>
            <family val="2"/>
          </rPr>
          <t>To be graded correctly, enter as a formula.</t>
        </r>
      </text>
    </comment>
    <comment ref="K18" authorId="1" shapeId="0">
      <text>
        <r>
          <rPr>
            <sz val="8"/>
            <color indexed="81"/>
            <rFont val="Tahoma"/>
            <family val="2"/>
          </rPr>
          <t>Depreciation rate x amount of units</t>
        </r>
      </text>
    </comment>
    <comment ref="K22" authorId="1" shapeId="0">
      <text>
        <r>
          <rPr>
            <sz val="8"/>
            <color indexed="81"/>
            <rFont val="Tahoma"/>
            <family val="2"/>
          </rPr>
          <t>(Years' digits taken in reverse order/ the sum of the years' digits) x (Cost of asset- residual value)</t>
        </r>
      </text>
    </comment>
    <comment ref="K26" authorId="1" shapeId="0">
      <text>
        <r>
          <rPr>
            <sz val="8"/>
            <color indexed="81"/>
            <rFont val="Tahoma"/>
            <family val="2"/>
          </rPr>
          <t>Depreciation rate times book value of asset</t>
        </r>
      </text>
    </comment>
    <comment ref="K30" authorId="1" shapeId="0">
      <text>
        <r>
          <rPr>
            <sz val="8"/>
            <color indexed="81"/>
            <rFont val="Tahoma"/>
            <family val="2"/>
          </rPr>
          <t>Depreciation rate times book value of asset</t>
        </r>
      </text>
    </comment>
    <comment ref="H39" authorId="0" shapeId="0">
      <text>
        <r>
          <rPr>
            <sz val="9"/>
            <color indexed="81"/>
            <rFont val="Tahoma"/>
            <family val="2"/>
          </rPr>
          <t>Round your answer to three decimal places.</t>
        </r>
      </text>
    </comment>
    <comment ref="H43" authorId="0" shapeId="0">
      <text>
        <r>
          <rPr>
            <sz val="9"/>
            <color indexed="81"/>
            <rFont val="Tahoma"/>
            <family val="2"/>
          </rPr>
          <t>To be graded correctly, enter as a formula.</t>
        </r>
      </text>
    </comment>
    <comment ref="K47" authorId="2" shapeId="0">
      <text>
        <r>
          <rPr>
            <sz val="9"/>
            <color indexed="81"/>
            <rFont val="Tahoma"/>
            <family val="2"/>
          </rPr>
          <t xml:space="preserve">To be graded correctly, enter as a formula.
</t>
        </r>
      </text>
    </comment>
    <comment ref="N47" authorId="2" shapeId="0">
      <text>
        <r>
          <rPr>
            <sz val="9"/>
            <color indexed="81"/>
            <rFont val="Tahoma"/>
            <family val="2"/>
          </rPr>
          <t xml:space="preserve">To be graded correctly, enter as a formula.
</t>
        </r>
      </text>
    </comment>
    <comment ref="N51" authorId="2" shapeId="0">
      <text>
        <r>
          <rPr>
            <sz val="9"/>
            <color indexed="81"/>
            <rFont val="Tahoma"/>
            <family val="2"/>
          </rPr>
          <t xml:space="preserve">To be graded correctly, enter as a formula.
</t>
        </r>
      </text>
    </comment>
    <comment ref="N55" authorId="2" shapeId="0">
      <text>
        <r>
          <rPr>
            <sz val="9"/>
            <color indexed="81"/>
            <rFont val="Tahoma"/>
            <family val="2"/>
          </rPr>
          <t xml:space="preserve">To be graded correctly, enter as a formula.
</t>
        </r>
      </text>
    </comment>
  </commentList>
</comments>
</file>

<file path=xl/comments2.xml><?xml version="1.0" encoding="utf-8"?>
<comments xmlns="http://schemas.openxmlformats.org/spreadsheetml/2006/main">
  <authors>
    <author>Kamal</author>
    <author>Sarita Sheth</author>
    <author>SME1</author>
  </authors>
  <commentList>
    <comment ref="K10" authorId="0" shapeId="0">
      <text>
        <r>
          <rPr>
            <sz val="9"/>
            <color indexed="81"/>
            <rFont val="Tahoma"/>
            <family val="2"/>
          </rPr>
          <t>Round your answers to nearest whole dollar in this column.</t>
        </r>
      </text>
    </comment>
    <comment ref="N10" authorId="0" shapeId="0">
      <text>
        <r>
          <rPr>
            <sz val="9"/>
            <color indexed="81"/>
            <rFont val="Tahoma"/>
            <family val="2"/>
          </rPr>
          <t>Round your answers to nearest whole dollar in this column.</t>
        </r>
      </text>
    </comment>
    <comment ref="H14" authorId="0" shapeId="0">
      <text>
        <r>
          <rPr>
            <sz val="9"/>
            <color indexed="81"/>
            <rFont val="Tahoma"/>
            <family val="2"/>
          </rPr>
          <t>Round your answer to two decimal places.</t>
        </r>
      </text>
    </comment>
    <comment ref="K14" authorId="1" shapeId="0">
      <text>
        <r>
          <rPr>
            <sz val="8"/>
            <color indexed="81"/>
            <rFont val="Tahoma"/>
            <family val="2"/>
          </rPr>
          <t>Depreciation rate x amount of hours</t>
        </r>
      </text>
    </comment>
    <comment ref="H18" authorId="0" shapeId="0">
      <text>
        <r>
          <rPr>
            <sz val="9"/>
            <color indexed="81"/>
            <rFont val="Tahoma"/>
            <family val="2"/>
          </rPr>
          <t>Round your answer to two decimal places.</t>
        </r>
      </text>
    </comment>
    <comment ref="K18" authorId="1" shapeId="0">
      <text>
        <r>
          <rPr>
            <sz val="8"/>
            <color indexed="81"/>
            <rFont val="Tahoma"/>
            <family val="2"/>
          </rPr>
          <t>Depreciation rate x amount of units</t>
        </r>
      </text>
    </comment>
    <comment ref="K22" authorId="1" shapeId="0">
      <text>
        <r>
          <rPr>
            <sz val="8"/>
            <color indexed="81"/>
            <rFont val="Tahoma"/>
            <family val="2"/>
          </rPr>
          <t>(Years' digits taken in reverse order/ the sum of the years' digits) x (Cost of asset- residual value)</t>
        </r>
      </text>
    </comment>
    <comment ref="K26" authorId="1" shapeId="0">
      <text>
        <r>
          <rPr>
            <sz val="8"/>
            <color indexed="81"/>
            <rFont val="Tahoma"/>
            <family val="2"/>
          </rPr>
          <t>Depreciation rate times book value of asset</t>
        </r>
      </text>
    </comment>
    <comment ref="K30" authorId="1" shapeId="0">
      <text>
        <r>
          <rPr>
            <sz val="8"/>
            <color indexed="81"/>
            <rFont val="Tahoma"/>
            <family val="2"/>
          </rPr>
          <t>Depreciation rate times book value of asset</t>
        </r>
      </text>
    </comment>
    <comment ref="H39" authorId="0" shapeId="0">
      <text>
        <r>
          <rPr>
            <sz val="9"/>
            <color indexed="81"/>
            <rFont val="Tahoma"/>
            <family val="2"/>
          </rPr>
          <t>Round your answer to three decimal places.</t>
        </r>
      </text>
    </comment>
    <comment ref="H43" authorId="0" shapeId="0">
      <text>
        <r>
          <rPr>
            <sz val="9"/>
            <color indexed="81"/>
            <rFont val="Tahoma"/>
            <family val="2"/>
          </rPr>
          <t>Round your answer to two decimal places.</t>
        </r>
      </text>
    </comment>
    <comment ref="K47" authorId="2" shapeId="0">
      <text>
        <r>
          <rPr>
            <sz val="9"/>
            <color indexed="81"/>
            <rFont val="Tahoma"/>
            <family val="2"/>
          </rPr>
          <t xml:space="preserve">To be graded correctly, enter as a formula.
</t>
        </r>
      </text>
    </comment>
  </commentList>
</comments>
</file>

<file path=xl/sharedStrings.xml><?xml version="1.0" encoding="utf-8"?>
<sst xmlns="http://schemas.openxmlformats.org/spreadsheetml/2006/main" count="117" uniqueCount="37">
  <si>
    <t>Name:</t>
  </si>
  <si>
    <t>=</t>
  </si>
  <si>
    <t>P11-1</t>
  </si>
  <si>
    <t>Method</t>
  </si>
  <si>
    <t>20 years</t>
  </si>
  <si>
    <t>Rate of Depreciation</t>
  </si>
  <si>
    <t>2.</t>
  </si>
  <si>
    <t>1.</t>
  </si>
  <si>
    <t>3.</t>
  </si>
  <si>
    <t>per hour</t>
  </si>
  <si>
    <t>per year</t>
  </si>
  <si>
    <t>per unit</t>
  </si>
  <si>
    <t>20(21)</t>
  </si>
  <si>
    <t>SYD denominator</t>
  </si>
  <si>
    <t>4.</t>
  </si>
  <si>
    <t>5.</t>
  </si>
  <si>
    <t>6.</t>
  </si>
  <si>
    <t>7.</t>
  </si>
  <si>
    <t>Depreciation</t>
  </si>
  <si>
    <t>SOLUTION</t>
  </si>
  <si>
    <t>Straight-line method:</t>
  </si>
  <si>
    <t>Activity method (hours worked):</t>
  </si>
  <si>
    <t>Activity method (units of output):</t>
  </si>
  <si>
    <t>Sum-of-the-years'-digits method:</t>
  </si>
  <si>
    <t>Double-declining-balance method:</t>
  </si>
  <si>
    <t>150%-declining-balance method:</t>
  </si>
  <si>
    <t>16 years</t>
  </si>
  <si>
    <t>80,000 hours</t>
  </si>
  <si>
    <t>100,000 hours</t>
  </si>
  <si>
    <t>750,0000 units</t>
  </si>
  <si>
    <r>
      <t xml:space="preserve">$700,000 </t>
    </r>
    <r>
      <rPr>
        <sz val="10"/>
        <rFont val="Times New Roman"/>
        <family val="1"/>
      </rPr>
      <t>−</t>
    </r>
    <r>
      <rPr>
        <sz val="10"/>
        <rFont val="Arial"/>
        <family val="2"/>
      </rPr>
      <t xml:space="preserve"> $50,000</t>
    </r>
  </si>
  <si>
    <t>950,000 units</t>
  </si>
  <si>
    <t>16(17)</t>
  </si>
  <si>
    <t>straight-line rate</t>
  </si>
  <si>
    <t>Formula</t>
  </si>
  <si>
    <t>Complete the schedule below by filling in the shaded cells.</t>
  </si>
  <si>
    <t>An asterisk (*) will appear before an incorrect amount entered in select answer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</si>
</sst>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"/>
    <numFmt numFmtId="165" formatCode="0.0%"/>
    <numFmt numFmtId="166" formatCode="&quot;$&quot;#,##0.000_);[Red]\(&quot;$&quot;#,##0.000\)"/>
    <numFmt numFmtId="167" formatCode="&quot;$&quot;#,##0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b/>
      <sz val="10"/>
      <color indexed="8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4" fillId="4" borderId="0" xfId="0" applyFont="1" applyFill="1"/>
    <xf numFmtId="0" fontId="5" fillId="2" borderId="0" xfId="0" applyFont="1" applyFill="1"/>
    <xf numFmtId="0" fontId="8" fillId="0" borderId="0" xfId="0" applyFont="1"/>
    <xf numFmtId="0" fontId="8" fillId="2" borderId="0" xfId="0" applyFont="1" applyFill="1"/>
    <xf numFmtId="0" fontId="5" fillId="4" borderId="0" xfId="0" applyFont="1" applyFill="1"/>
    <xf numFmtId="0" fontId="6" fillId="4" borderId="0" xfId="0" applyFont="1" applyFill="1" applyBorder="1" applyAlignment="1" applyProtection="1">
      <alignment vertical="top" wrapText="1"/>
    </xf>
    <xf numFmtId="0" fontId="4" fillId="4" borderId="0" xfId="0" applyFont="1" applyFill="1" applyProtection="1"/>
    <xf numFmtId="0" fontId="4" fillId="2" borderId="0" xfId="0" applyFont="1" applyFill="1" applyProtection="1"/>
    <xf numFmtId="0" fontId="6" fillId="2" borderId="0" xfId="0" applyFont="1" applyFill="1" applyBorder="1" applyAlignment="1" applyProtection="1">
      <alignment vertical="top" wrapText="1"/>
    </xf>
    <xf numFmtId="0" fontId="4" fillId="4" borderId="0" xfId="0" applyFont="1" applyFill="1" applyBorder="1" applyProtection="1"/>
    <xf numFmtId="49" fontId="4" fillId="4" borderId="0" xfId="0" applyNumberFormat="1" applyFont="1" applyFill="1" applyBorder="1" applyAlignment="1" applyProtection="1">
      <alignment horizontal="left" vertical="top" wrapText="1"/>
    </xf>
    <xf numFmtId="0" fontId="5" fillId="4" borderId="0" xfId="0" applyFont="1" applyFill="1" applyProtection="1"/>
    <xf numFmtId="0" fontId="4" fillId="4" borderId="0" xfId="0" applyFont="1" applyFill="1" applyBorder="1" applyAlignment="1" applyProtection="1">
      <alignment horizontal="center"/>
    </xf>
    <xf numFmtId="164" fontId="4" fillId="4" borderId="0" xfId="0" quotePrefix="1" applyNumberFormat="1" applyFont="1" applyFill="1" applyBorder="1" applyProtection="1"/>
    <xf numFmtId="0" fontId="9" fillId="4" borderId="0" xfId="0" applyFont="1" applyFill="1" applyBorder="1" applyAlignment="1" applyProtection="1">
      <alignment horizontal="center" vertical="top" wrapText="1"/>
    </xf>
    <xf numFmtId="0" fontId="8" fillId="4" borderId="0" xfId="0" applyFont="1" applyFill="1" applyBorder="1" applyProtection="1"/>
    <xf numFmtId="0" fontId="0" fillId="4" borderId="0" xfId="0" applyFill="1" applyBorder="1" applyProtection="1"/>
    <xf numFmtId="6" fontId="4" fillId="4" borderId="0" xfId="0" applyNumberFormat="1" applyFont="1" applyFill="1" applyBorder="1" applyAlignment="1" applyProtection="1">
      <alignment horizontal="center"/>
    </xf>
    <xf numFmtId="0" fontId="4" fillId="4" borderId="0" xfId="0" quotePrefix="1" applyFont="1" applyFill="1" applyBorder="1" applyProtection="1"/>
    <xf numFmtId="0" fontId="9" fillId="4" borderId="0" xfId="0" applyFont="1" applyFill="1" applyBorder="1" applyAlignment="1" applyProtection="1">
      <alignment horizontal="center"/>
    </xf>
    <xf numFmtId="49" fontId="4" fillId="4" borderId="0" xfId="0" applyNumberFormat="1" applyFont="1" applyFill="1" applyBorder="1" applyAlignment="1" applyProtection="1">
      <alignment horizontal="center" vertical="top" wrapText="1"/>
    </xf>
    <xf numFmtId="0" fontId="0" fillId="2" borderId="0" xfId="0" applyFill="1"/>
    <xf numFmtId="0" fontId="6" fillId="4" borderId="0" xfId="0" applyFont="1" applyFill="1" applyAlignment="1" applyProtection="1">
      <alignment horizontal="right"/>
    </xf>
    <xf numFmtId="6" fontId="4" fillId="4" borderId="0" xfId="0" applyNumberFormat="1" applyFont="1" applyFill="1" applyBorder="1" applyProtection="1"/>
    <xf numFmtId="38" fontId="4" fillId="4" borderId="0" xfId="0" applyNumberFormat="1" applyFont="1" applyFill="1" applyBorder="1" applyAlignment="1" applyProtection="1">
      <alignment horizontal="center" vertical="top" wrapText="1"/>
    </xf>
    <xf numFmtId="38" fontId="4" fillId="4" borderId="0" xfId="0" applyNumberFormat="1" applyFont="1" applyFill="1" applyBorder="1" applyAlignment="1" applyProtection="1">
      <alignment horizontal="center"/>
    </xf>
    <xf numFmtId="38" fontId="9" fillId="4" borderId="0" xfId="0" applyNumberFormat="1" applyFont="1" applyFill="1" applyBorder="1" applyAlignment="1" applyProtection="1">
      <alignment horizontal="center" vertical="top" wrapText="1"/>
    </xf>
    <xf numFmtId="38" fontId="4" fillId="4" borderId="0" xfId="1" applyNumberFormat="1" applyFont="1" applyFill="1" applyBorder="1" applyAlignment="1" applyProtection="1">
      <alignment horizontal="center"/>
    </xf>
    <xf numFmtId="0" fontId="4" fillId="4" borderId="1" xfId="0" applyFont="1" applyFill="1" applyBorder="1" applyProtection="1"/>
    <xf numFmtId="6" fontId="4" fillId="5" borderId="0" xfId="0" applyNumberFormat="1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 horizontal="left"/>
    </xf>
    <xf numFmtId="0" fontId="5" fillId="4" borderId="1" xfId="0" applyFont="1" applyFill="1" applyBorder="1" applyProtection="1"/>
    <xf numFmtId="0" fontId="3" fillId="4" borderId="0" xfId="0" applyFont="1" applyFill="1" applyBorder="1" applyProtection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Alignment="1">
      <alignment horizontal="center"/>
    </xf>
    <xf numFmtId="8" fontId="4" fillId="5" borderId="0" xfId="0" applyNumberFormat="1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Protection="1"/>
    <xf numFmtId="0" fontId="4" fillId="4" borderId="0" xfId="0" quotePrefix="1" applyFont="1" applyFill="1" applyProtection="1"/>
    <xf numFmtId="165" fontId="4" fillId="5" borderId="0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Protection="1"/>
    <xf numFmtId="0" fontId="4" fillId="2" borderId="0" xfId="0" applyFont="1" applyFill="1" applyBorder="1"/>
    <xf numFmtId="0" fontId="5" fillId="2" borderId="0" xfId="0" applyFont="1" applyFill="1" applyBorder="1"/>
    <xf numFmtId="0" fontId="3" fillId="4" borderId="0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/>
    <xf numFmtId="6" fontId="4" fillId="4" borderId="0" xfId="0" applyNumberFormat="1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left"/>
    </xf>
    <xf numFmtId="0" fontId="3" fillId="4" borderId="1" xfId="0" applyFont="1" applyFill="1" applyBorder="1" applyAlignment="1" applyProtection="1">
      <alignment horizontal="left"/>
    </xf>
    <xf numFmtId="6" fontId="4" fillId="5" borderId="0" xfId="0" applyNumberFormat="1" applyFont="1" applyFill="1" applyAlignment="1" applyProtection="1">
      <alignment horizontal="center"/>
    </xf>
    <xf numFmtId="0" fontId="6" fillId="4" borderId="0" xfId="0" applyFont="1" applyFill="1" applyBorder="1" applyAlignment="1" applyProtection="1">
      <alignment horizontal="center" vertical="top" wrapText="1"/>
    </xf>
    <xf numFmtId="0" fontId="4" fillId="4" borderId="0" xfId="0" applyFont="1" applyFill="1" applyAlignment="1" applyProtection="1">
      <alignment horizontal="center"/>
    </xf>
    <xf numFmtId="164" fontId="4" fillId="4" borderId="0" xfId="0" quotePrefix="1" applyNumberFormat="1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vertical="top" wrapText="1"/>
    </xf>
    <xf numFmtId="0" fontId="4" fillId="4" borderId="0" xfId="0" applyFont="1" applyFill="1" applyAlignment="1" applyProtection="1"/>
    <xf numFmtId="0" fontId="5" fillId="4" borderId="0" xfId="0" applyFont="1" applyFill="1" applyAlignment="1" applyProtection="1"/>
    <xf numFmtId="6" fontId="4" fillId="4" borderId="0" xfId="0" applyNumberFormat="1" applyFont="1" applyFill="1" applyBorder="1" applyAlignment="1" applyProtection="1"/>
    <xf numFmtId="164" fontId="4" fillId="4" borderId="0" xfId="0" quotePrefix="1" applyNumberFormat="1" applyFont="1" applyFill="1" applyBorder="1" applyAlignment="1" applyProtection="1"/>
    <xf numFmtId="38" fontId="4" fillId="4" borderId="0" xfId="0" applyNumberFormat="1" applyFont="1" applyFill="1" applyBorder="1" applyAlignment="1" applyProtection="1">
      <alignment vertical="top" wrapText="1"/>
    </xf>
    <xf numFmtId="38" fontId="4" fillId="4" borderId="0" xfId="0" applyNumberFormat="1" applyFont="1" applyFill="1" applyBorder="1" applyAlignment="1" applyProtection="1"/>
    <xf numFmtId="38" fontId="9" fillId="4" borderId="0" xfId="0" applyNumberFormat="1" applyFont="1" applyFill="1" applyBorder="1" applyAlignment="1" applyProtection="1">
      <alignment vertical="top" wrapText="1"/>
    </xf>
    <xf numFmtId="6" fontId="4" fillId="5" borderId="1" xfId="0" quotePrefix="1" applyNumberFormat="1" applyFont="1" applyFill="1" applyBorder="1" applyAlignment="1" applyProtection="1">
      <alignment horizontal="center"/>
    </xf>
    <xf numFmtId="0" fontId="9" fillId="5" borderId="0" xfId="0" applyFont="1" applyFill="1" applyBorder="1" applyAlignment="1" applyProtection="1">
      <alignment horizontal="center" vertical="top" wrapText="1"/>
    </xf>
    <xf numFmtId="6" fontId="4" fillId="5" borderId="1" xfId="0" applyNumberFormat="1" applyFont="1" applyFill="1" applyBorder="1" applyAlignment="1" applyProtection="1">
      <alignment horizontal="center"/>
    </xf>
    <xf numFmtId="0" fontId="4" fillId="5" borderId="1" xfId="0" applyNumberFormat="1" applyFont="1" applyFill="1" applyBorder="1" applyAlignment="1" applyProtection="1">
      <alignment horizontal="center"/>
    </xf>
    <xf numFmtId="0" fontId="9" fillId="5" borderId="0" xfId="0" applyNumberFormat="1" applyFont="1" applyFill="1" applyBorder="1" applyAlignment="1" applyProtection="1">
      <alignment horizontal="center" vertical="top" wrapText="1"/>
    </xf>
    <xf numFmtId="165" fontId="4" fillId="5" borderId="0" xfId="0" applyNumberFormat="1" applyFont="1" applyFill="1" applyBorder="1" applyAlignment="1" applyProtection="1">
      <alignment horizontal="center"/>
    </xf>
    <xf numFmtId="8" fontId="4" fillId="5" borderId="0" xfId="0" applyNumberFormat="1" applyFont="1" applyFill="1" applyBorder="1" applyAlignment="1" applyProtection="1">
      <alignment horizontal="center"/>
    </xf>
    <xf numFmtId="6" fontId="4" fillId="5" borderId="0" xfId="0" applyNumberFormat="1" applyFont="1" applyFill="1" applyBorder="1" applyAlignment="1" applyProtection="1">
      <alignment horizontal="center"/>
    </xf>
    <xf numFmtId="0" fontId="6" fillId="4" borderId="0" xfId="0" applyFont="1" applyFill="1" applyAlignment="1" applyProtection="1">
      <alignment horizontal="right"/>
      <protection hidden="1"/>
    </xf>
    <xf numFmtId="0" fontId="4" fillId="4" borderId="0" xfId="0" applyFont="1" applyFill="1" applyProtection="1">
      <protection hidden="1"/>
    </xf>
    <xf numFmtId="0" fontId="6" fillId="4" borderId="0" xfId="0" applyFont="1" applyFill="1" applyAlignment="1" applyProtection="1"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0" fontId="6" fillId="4" borderId="0" xfId="0" applyFont="1" applyFill="1" applyBorder="1" applyAlignment="1" applyProtection="1">
      <alignment horizontal="right"/>
      <protection hidden="1"/>
    </xf>
    <xf numFmtId="0" fontId="6" fillId="4" borderId="0" xfId="0" applyFont="1" applyFill="1" applyBorder="1" applyAlignment="1" applyProtection="1">
      <alignment vertical="top" wrapText="1"/>
      <protection hidden="1"/>
    </xf>
    <xf numFmtId="0" fontId="9" fillId="4" borderId="0" xfId="0" applyFont="1" applyFill="1" applyBorder="1" applyAlignment="1" applyProtection="1">
      <alignment horizontal="center" vertical="top" wrapText="1"/>
      <protection hidden="1"/>
    </xf>
    <xf numFmtId="0" fontId="4" fillId="4" borderId="0" xfId="0" applyFont="1" applyFill="1" applyBorder="1" applyProtection="1">
      <protection hidden="1"/>
    </xf>
    <xf numFmtId="0" fontId="3" fillId="2" borderId="0" xfId="0" applyFont="1" applyFill="1" applyProtection="1"/>
    <xf numFmtId="0" fontId="5" fillId="2" borderId="0" xfId="0" applyFont="1" applyFill="1" applyProtection="1"/>
    <xf numFmtId="0" fontId="4" fillId="0" borderId="0" xfId="0" applyFont="1" applyFill="1" applyBorder="1" applyProtection="1"/>
    <xf numFmtId="0" fontId="8" fillId="2" borderId="0" xfId="0" applyFont="1" applyFill="1" applyProtection="1"/>
    <xf numFmtId="0" fontId="8" fillId="0" borderId="0" xfId="0" applyFont="1" applyProtection="1"/>
    <xf numFmtId="0" fontId="0" fillId="2" borderId="0" xfId="0" applyFill="1" applyProtection="1"/>
    <xf numFmtId="0" fontId="3" fillId="4" borderId="0" xfId="0" applyFont="1" applyFill="1" applyAlignment="1" applyProtection="1">
      <alignment horizontal="center"/>
    </xf>
    <xf numFmtId="8" fontId="4" fillId="4" borderId="0" xfId="0" applyNumberFormat="1" applyFont="1" applyFill="1" applyBorder="1" applyAlignment="1" applyProtection="1">
      <alignment horizontal="left"/>
    </xf>
    <xf numFmtId="3" fontId="9" fillId="4" borderId="0" xfId="1" applyNumberFormat="1" applyFont="1" applyFill="1" applyBorder="1" applyAlignment="1" applyProtection="1">
      <alignment horizontal="center" vertical="top" wrapText="1"/>
    </xf>
    <xf numFmtId="0" fontId="4" fillId="5" borderId="0" xfId="0" applyFont="1" applyFill="1" applyProtection="1"/>
    <xf numFmtId="0" fontId="5" fillId="4" borderId="0" xfId="0" applyFont="1" applyFill="1" applyBorder="1" applyProtection="1">
      <protection hidden="1"/>
    </xf>
    <xf numFmtId="0" fontId="4" fillId="4" borderId="0" xfId="0" quotePrefix="1" applyFont="1" applyFill="1" applyBorder="1" applyProtection="1">
      <protection hidden="1"/>
    </xf>
    <xf numFmtId="6" fontId="4" fillId="4" borderId="0" xfId="0" applyNumberFormat="1" applyFont="1" applyFill="1" applyBorder="1" applyAlignment="1" applyProtection="1">
      <alignment horizontal="center"/>
      <protection hidden="1"/>
    </xf>
    <xf numFmtId="38" fontId="9" fillId="4" borderId="0" xfId="0" applyNumberFormat="1" applyFont="1" applyFill="1" applyBorder="1" applyAlignment="1" applyProtection="1">
      <alignment horizontal="center" vertical="top" wrapText="1"/>
      <protection hidden="1"/>
    </xf>
    <xf numFmtId="38" fontId="4" fillId="4" borderId="0" xfId="0" applyNumberFormat="1" applyFont="1" applyFill="1" applyBorder="1" applyAlignment="1" applyProtection="1">
      <alignment horizontal="center"/>
      <protection hidden="1"/>
    </xf>
    <xf numFmtId="167" fontId="4" fillId="5" borderId="0" xfId="0" applyNumberFormat="1" applyFont="1" applyFill="1" applyBorder="1" applyAlignment="1" applyProtection="1">
      <alignment horizontal="center"/>
      <protection locked="0"/>
    </xf>
    <xf numFmtId="167" fontId="9" fillId="5" borderId="0" xfId="0" applyNumberFormat="1" applyFont="1" applyFill="1" applyBorder="1" applyAlignment="1" applyProtection="1">
      <alignment horizontal="center" vertical="top" wrapText="1"/>
      <protection locked="0"/>
    </xf>
    <xf numFmtId="167" fontId="4" fillId="5" borderId="0" xfId="0" applyNumberFormat="1" applyFont="1" applyFill="1" applyBorder="1" applyAlignment="1" applyProtection="1">
      <alignment horizontal="center"/>
    </xf>
    <xf numFmtId="167" fontId="9" fillId="5" borderId="0" xfId="0" applyNumberFormat="1" applyFont="1" applyFill="1" applyBorder="1" applyAlignment="1" applyProtection="1">
      <alignment horizontal="center" vertical="top" wrapText="1"/>
    </xf>
    <xf numFmtId="3" fontId="9" fillId="5" borderId="0" xfId="0" quotePrefix="1" applyNumberFormat="1" applyFont="1" applyFill="1" applyBorder="1" applyAlignment="1" applyProtection="1">
      <alignment horizontal="center" vertical="top" wrapText="1"/>
    </xf>
    <xf numFmtId="166" fontId="4" fillId="5" borderId="0" xfId="0" applyNumberFormat="1" applyFont="1" applyFill="1" applyBorder="1" applyAlignment="1" applyProtection="1">
      <alignment horizontal="center"/>
    </xf>
    <xf numFmtId="38" fontId="4" fillId="5" borderId="0" xfId="0" applyNumberFormat="1" applyFont="1" applyFill="1" applyBorder="1" applyAlignment="1" applyProtection="1">
      <alignment horizontal="center"/>
    </xf>
    <xf numFmtId="49" fontId="4" fillId="5" borderId="1" xfId="0" quotePrefix="1" applyNumberFormat="1" applyFont="1" applyFill="1" applyBorder="1" applyAlignment="1" applyProtection="1">
      <alignment horizontal="center"/>
      <protection locked="0"/>
    </xf>
    <xf numFmtId="49" fontId="9" fillId="5" borderId="0" xfId="0" applyNumberFormat="1" applyFont="1" applyFill="1" applyBorder="1" applyAlignment="1" applyProtection="1">
      <alignment horizontal="center" vertical="top" wrapText="1"/>
      <protection locked="0"/>
    </xf>
    <xf numFmtId="0" fontId="4" fillId="4" borderId="0" xfId="0" applyFont="1" applyFill="1" applyAlignment="1" applyProtection="1">
      <alignment horizontal="right"/>
    </xf>
    <xf numFmtId="38" fontId="4" fillId="5" borderId="0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</xf>
    <xf numFmtId="10" fontId="4" fillId="5" borderId="0" xfId="0" applyNumberFormat="1" applyFont="1" applyFill="1" applyBorder="1" applyAlignment="1" applyProtection="1">
      <alignment horizontal="center"/>
    </xf>
    <xf numFmtId="10" fontId="4" fillId="5" borderId="0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</xf>
    <xf numFmtId="166" fontId="4" fillId="5" borderId="0" xfId="0" applyNumberFormat="1" applyFont="1" applyFill="1" applyBorder="1" applyAlignment="1" applyProtection="1">
      <alignment horizontal="center"/>
      <protection locked="0"/>
    </xf>
    <xf numFmtId="6" fontId="4" fillId="5" borderId="0" xfId="0" applyNumberFormat="1" applyFont="1" applyFill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0" fontId="4" fillId="5" borderId="0" xfId="0" applyFont="1" applyFill="1" applyAlignment="1" applyProtection="1">
      <protection locked="0"/>
    </xf>
    <xf numFmtId="0" fontId="4" fillId="0" borderId="0" xfId="0" applyFont="1" applyAlignment="1" applyProtection="1">
      <protection locked="0"/>
    </xf>
    <xf numFmtId="0" fontId="3" fillId="4" borderId="1" xfId="0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2"/>
  <sheetViews>
    <sheetView showGridLines="0" tabSelected="1" zoomScaleNormal="100" workbookViewId="0">
      <selection activeCell="L1" sqref="L1:O1"/>
    </sheetView>
  </sheetViews>
  <sheetFormatPr defaultRowHeight="12.75" x14ac:dyDescent="0.2"/>
  <cols>
    <col min="1" max="1" width="3.140625" style="1" customWidth="1"/>
    <col min="2" max="2" width="26.140625" style="1" customWidth="1"/>
    <col min="3" max="3" width="2" style="1" customWidth="1"/>
    <col min="4" max="4" width="2.42578125" style="1" customWidth="1"/>
    <col min="5" max="5" width="20.85546875" style="4" customWidth="1"/>
    <col min="6" max="6" width="3.140625" style="4" customWidth="1"/>
    <col min="7" max="7" width="2.140625" style="4" customWidth="1"/>
    <col min="8" max="8" width="14.7109375" style="4" customWidth="1"/>
    <col min="9" max="9" width="16.28515625" style="4" customWidth="1"/>
    <col min="10" max="10" width="3.42578125" style="4" customWidth="1"/>
    <col min="11" max="11" width="16.140625" style="4" customWidth="1"/>
    <col min="12" max="12" width="2.7109375" style="1" customWidth="1"/>
    <col min="13" max="13" width="1.85546875" style="1" customWidth="1"/>
    <col min="14" max="14" width="18" style="1" customWidth="1"/>
    <col min="15" max="15" width="1.5703125" style="1" customWidth="1"/>
    <col min="16" max="16" width="11.28515625" style="1" bestFit="1" customWidth="1"/>
    <col min="17" max="17" width="1.42578125" style="1" customWidth="1"/>
    <col min="18" max="18" width="8.42578125" style="1" customWidth="1"/>
    <col min="19" max="19" width="1.85546875" style="1" customWidth="1"/>
    <col min="20" max="20" width="9.140625" style="1"/>
    <col min="21" max="21" width="1.5703125" style="1" customWidth="1"/>
    <col min="22" max="22" width="8.5703125" style="1" customWidth="1"/>
    <col min="23" max="23" width="2" style="1" customWidth="1"/>
    <col min="24" max="24" width="9.140625" style="1"/>
    <col min="25" max="25" width="1.5703125" style="1" customWidth="1"/>
    <col min="26" max="26" width="9.140625" style="1"/>
    <col min="27" max="27" width="1.7109375" style="1" customWidth="1"/>
    <col min="28" max="16384" width="9.140625" style="1"/>
  </cols>
  <sheetData>
    <row r="1" spans="1:18" x14ac:dyDescent="0.2">
      <c r="A1" s="2" t="s">
        <v>2</v>
      </c>
      <c r="F1" s="2"/>
      <c r="G1" s="2"/>
      <c r="H1" s="2"/>
      <c r="I1" s="2"/>
      <c r="J1" s="2"/>
      <c r="K1" s="109" t="s">
        <v>0</v>
      </c>
      <c r="L1" s="113"/>
      <c r="M1" s="114"/>
      <c r="N1" s="114"/>
      <c r="O1" s="114"/>
    </row>
    <row r="2" spans="1:18" x14ac:dyDescent="0.2">
      <c r="I2" s="6"/>
      <c r="J2" s="6"/>
      <c r="K2" s="6"/>
    </row>
    <row r="3" spans="1:18" x14ac:dyDescent="0.2">
      <c r="A3" s="5" t="s">
        <v>35</v>
      </c>
      <c r="F3" s="5"/>
      <c r="G3" s="5"/>
      <c r="H3" s="5"/>
      <c r="I3" s="6"/>
      <c r="J3" s="6"/>
      <c r="K3" s="6"/>
      <c r="M3" s="24"/>
    </row>
    <row r="4" spans="1:18" x14ac:dyDescent="0.2">
      <c r="A4" s="6" t="s">
        <v>36</v>
      </c>
      <c r="E4" s="1"/>
      <c r="F4" s="6"/>
      <c r="G4" s="6"/>
      <c r="H4" s="6"/>
      <c r="I4" s="6"/>
      <c r="J4" s="6"/>
      <c r="K4" s="6"/>
      <c r="M4" s="24"/>
    </row>
    <row r="5" spans="1:18" x14ac:dyDescent="0.2">
      <c r="A5" s="33"/>
      <c r="B5" s="35"/>
      <c r="C5" s="12"/>
      <c r="D5" s="12"/>
      <c r="E5" s="7"/>
      <c r="F5" s="7"/>
      <c r="G5" s="7"/>
      <c r="H5" s="38"/>
      <c r="I5" s="38"/>
      <c r="J5" s="38"/>
      <c r="K5" s="112" t="s">
        <v>18</v>
      </c>
      <c r="L5" s="112"/>
      <c r="M5" s="112"/>
      <c r="N5" s="112"/>
      <c r="O5" s="15"/>
    </row>
    <row r="6" spans="1:18" x14ac:dyDescent="0.2">
      <c r="A6" s="9"/>
      <c r="B6" s="48" t="s">
        <v>3</v>
      </c>
      <c r="C6" s="9"/>
      <c r="D6" s="9"/>
      <c r="E6" s="48" t="s">
        <v>34</v>
      </c>
      <c r="F6" s="14"/>
      <c r="G6" s="34"/>
      <c r="H6" s="48" t="s">
        <v>5</v>
      </c>
      <c r="I6" s="37"/>
      <c r="J6" s="47"/>
      <c r="K6" s="36">
        <v>2019</v>
      </c>
      <c r="L6" s="22"/>
      <c r="M6" s="3"/>
      <c r="N6" s="37">
        <v>2020</v>
      </c>
      <c r="O6" s="15"/>
    </row>
    <row r="7" spans="1:18" x14ac:dyDescent="0.2">
      <c r="A7" s="9"/>
      <c r="B7" s="3"/>
      <c r="C7" s="9"/>
      <c r="D7" s="9"/>
      <c r="E7" s="14"/>
      <c r="F7" s="14"/>
      <c r="G7" s="14"/>
      <c r="H7" s="14"/>
      <c r="I7" s="14"/>
      <c r="J7" s="14"/>
      <c r="K7" s="14"/>
      <c r="L7" s="18"/>
      <c r="M7" s="19"/>
      <c r="N7" s="15"/>
      <c r="O7" s="15"/>
    </row>
    <row r="8" spans="1:18" x14ac:dyDescent="0.2">
      <c r="A8" s="9"/>
      <c r="B8" s="12"/>
      <c r="C8" s="9"/>
      <c r="D8" s="9"/>
      <c r="E8" s="14"/>
      <c r="F8" s="14"/>
      <c r="G8" s="14"/>
      <c r="H8" s="14"/>
      <c r="I8" s="14"/>
      <c r="J8" s="14"/>
      <c r="K8" s="14"/>
      <c r="L8" s="18"/>
      <c r="M8" s="19"/>
      <c r="N8" s="15"/>
      <c r="O8" s="15"/>
    </row>
    <row r="9" spans="1:18" x14ac:dyDescent="0.2">
      <c r="A9" s="42" t="s">
        <v>7</v>
      </c>
      <c r="B9" s="31" t="s">
        <v>20</v>
      </c>
      <c r="C9" s="9"/>
      <c r="D9" s="9"/>
      <c r="E9" s="14"/>
      <c r="F9" s="14"/>
      <c r="G9" s="14"/>
      <c r="H9" s="14"/>
      <c r="I9" s="14"/>
      <c r="J9" s="14"/>
      <c r="K9" s="14"/>
      <c r="L9" s="18"/>
      <c r="M9" s="19"/>
      <c r="N9" s="15"/>
      <c r="O9" s="15"/>
    </row>
    <row r="10" spans="1:18" x14ac:dyDescent="0.2">
      <c r="A10" s="9"/>
      <c r="B10" s="9"/>
      <c r="C10" s="9"/>
      <c r="D10" s="72"/>
      <c r="E10" s="102"/>
      <c r="F10" s="104" t="s">
        <v>1</v>
      </c>
      <c r="G10" s="72" t="str">
        <f>IF(H10&lt;&gt;0,IF(H10=Solution!H10,"","*"),"")</f>
        <v/>
      </c>
      <c r="H10" s="32"/>
      <c r="I10" s="49" t="s">
        <v>10</v>
      </c>
      <c r="J10" s="72" t="str">
        <f>IF(K10&lt;&gt;0,IF(K10=Solution!K10,"","*"),"")</f>
        <v/>
      </c>
      <c r="K10" s="32"/>
      <c r="L10" s="91"/>
      <c r="M10" s="72" t="str">
        <f>IF(N10&lt;&gt;0,IF(N10=Solution!N10,"","*"),"")</f>
        <v/>
      </c>
      <c r="N10" s="32"/>
      <c r="O10" s="15"/>
      <c r="P10" s="10"/>
      <c r="Q10" s="10"/>
      <c r="R10" s="10"/>
    </row>
    <row r="11" spans="1:18" x14ac:dyDescent="0.2">
      <c r="A11" s="9"/>
      <c r="B11" s="9"/>
      <c r="C11" s="9"/>
      <c r="D11" s="72"/>
      <c r="E11" s="103"/>
      <c r="F11" s="17"/>
      <c r="G11" s="77"/>
      <c r="H11" s="8"/>
      <c r="I11" s="8"/>
      <c r="J11" s="77"/>
      <c r="K11" s="58"/>
      <c r="L11" s="92"/>
      <c r="M11" s="77"/>
      <c r="N11" s="59"/>
      <c r="O11" s="15"/>
      <c r="P11" s="10"/>
      <c r="Q11" s="10"/>
      <c r="R11" s="10"/>
    </row>
    <row r="12" spans="1:18" x14ac:dyDescent="0.2">
      <c r="A12" s="9"/>
      <c r="B12" s="9"/>
      <c r="C12" s="9"/>
      <c r="D12" s="73"/>
      <c r="E12" s="56"/>
      <c r="F12" s="17"/>
      <c r="G12" s="77"/>
      <c r="H12" s="8"/>
      <c r="I12" s="8"/>
      <c r="J12" s="77"/>
      <c r="K12" s="58"/>
      <c r="L12" s="92"/>
      <c r="M12" s="77"/>
      <c r="N12" s="59"/>
      <c r="O12" s="15"/>
      <c r="P12" s="10"/>
      <c r="Q12" s="10"/>
      <c r="R12" s="10"/>
    </row>
    <row r="13" spans="1:18" x14ac:dyDescent="0.2">
      <c r="A13" s="42" t="s">
        <v>6</v>
      </c>
      <c r="B13" s="31" t="s">
        <v>21</v>
      </c>
      <c r="C13" s="9"/>
      <c r="D13" s="73"/>
      <c r="E13" s="14"/>
      <c r="F13" s="9"/>
      <c r="G13" s="73"/>
      <c r="H13" s="9"/>
      <c r="I13" s="9"/>
      <c r="J13" s="73"/>
      <c r="K13" s="57"/>
      <c r="L13" s="72"/>
      <c r="M13" s="79"/>
      <c r="N13" s="60"/>
      <c r="O13" s="15"/>
      <c r="P13" s="10"/>
      <c r="Q13" s="11"/>
      <c r="R13" s="10"/>
    </row>
    <row r="14" spans="1:18" x14ac:dyDescent="0.2">
      <c r="A14" s="9"/>
      <c r="B14" s="9"/>
      <c r="C14" s="9"/>
      <c r="D14" s="74"/>
      <c r="E14" s="102"/>
      <c r="F14" s="104" t="s">
        <v>1</v>
      </c>
      <c r="G14" s="72" t="str">
        <f>IF(H14&lt;&gt;0,IF(H14=Solution!H14,"","*"),"")</f>
        <v/>
      </c>
      <c r="H14" s="39"/>
      <c r="I14" s="87" t="s">
        <v>9</v>
      </c>
      <c r="J14" s="72" t="str">
        <f>IF(K14&lt;&gt;0,IF(K14=Solution!K14,"","*"),"")</f>
        <v/>
      </c>
      <c r="K14" s="111"/>
      <c r="L14" s="72"/>
      <c r="M14" s="72" t="str">
        <f>IF(N14&lt;&gt;0,IF(N14=Solution!N14,"","*"),"")</f>
        <v/>
      </c>
      <c r="N14" s="111"/>
      <c r="O14" s="15"/>
      <c r="P14" s="10"/>
      <c r="Q14" s="10"/>
      <c r="R14" s="10"/>
    </row>
    <row r="15" spans="1:18" x14ac:dyDescent="0.2">
      <c r="A15" s="9"/>
      <c r="B15" s="9"/>
      <c r="C15" s="9"/>
      <c r="D15" s="73"/>
      <c r="E15" s="103"/>
      <c r="F15" s="17"/>
      <c r="G15" s="78"/>
      <c r="H15" s="17"/>
      <c r="I15" s="17"/>
      <c r="J15" s="78"/>
      <c r="K15" s="8"/>
      <c r="L15" s="72"/>
      <c r="M15" s="77"/>
      <c r="N15" s="61"/>
      <c r="O15" s="15"/>
      <c r="P15" s="11"/>
      <c r="Q15" s="11"/>
      <c r="R15" s="11"/>
    </row>
    <row r="16" spans="1:18" x14ac:dyDescent="0.2">
      <c r="A16" s="9"/>
      <c r="B16" s="9"/>
      <c r="C16" s="9"/>
      <c r="D16" s="73"/>
      <c r="E16" s="56"/>
      <c r="F16" s="13"/>
      <c r="G16" s="77"/>
      <c r="H16" s="8"/>
      <c r="I16" s="8"/>
      <c r="J16" s="77"/>
      <c r="K16" s="8"/>
      <c r="L16" s="72"/>
      <c r="M16" s="77"/>
      <c r="N16" s="62"/>
      <c r="O16" s="15"/>
      <c r="P16" s="10"/>
      <c r="Q16" s="10"/>
      <c r="R16" s="10"/>
    </row>
    <row r="17" spans="1:18" x14ac:dyDescent="0.2">
      <c r="A17" s="42" t="s">
        <v>8</v>
      </c>
      <c r="B17" s="31" t="s">
        <v>22</v>
      </c>
      <c r="C17" s="9"/>
      <c r="D17" s="73"/>
      <c r="E17" s="14"/>
      <c r="F17" s="9"/>
      <c r="G17" s="73"/>
      <c r="H17" s="9"/>
      <c r="I17" s="9"/>
      <c r="J17" s="73"/>
      <c r="K17" s="57"/>
      <c r="L17" s="72"/>
      <c r="M17" s="79"/>
      <c r="N17" s="60"/>
      <c r="O17" s="15"/>
      <c r="P17" s="11"/>
      <c r="Q17" s="11"/>
      <c r="R17" s="11"/>
    </row>
    <row r="18" spans="1:18" x14ac:dyDescent="0.2">
      <c r="A18" s="9"/>
      <c r="B18" s="9"/>
      <c r="C18" s="9"/>
      <c r="D18" s="74"/>
      <c r="E18" s="102"/>
      <c r="F18" s="104" t="s">
        <v>1</v>
      </c>
      <c r="G18" s="72" t="str">
        <f>IF(H18&lt;&gt;0,IF(H18=Solution!H18,"","*"),"")</f>
        <v/>
      </c>
      <c r="H18" s="39"/>
      <c r="I18" s="87" t="s">
        <v>11</v>
      </c>
      <c r="J18" s="72" t="str">
        <f>IF(K18&lt;&gt;0,IF(K18=Solution!K18,"","*"),"")</f>
        <v/>
      </c>
      <c r="K18" s="111"/>
      <c r="L18" s="72"/>
      <c r="M18" s="72" t="str">
        <f>IF(N18&lt;&gt;0,IF(N18=Solution!N18,"","*"),"")</f>
        <v/>
      </c>
      <c r="N18" s="111"/>
      <c r="O18" s="15"/>
      <c r="P18" s="11"/>
      <c r="Q18" s="11"/>
      <c r="R18" s="11"/>
    </row>
    <row r="19" spans="1:18" x14ac:dyDescent="0.2">
      <c r="A19" s="9"/>
      <c r="B19" s="9"/>
      <c r="C19" s="9"/>
      <c r="D19" s="73"/>
      <c r="E19" s="103"/>
      <c r="F19" s="17"/>
      <c r="G19" s="78"/>
      <c r="H19" s="17"/>
      <c r="I19" s="17"/>
      <c r="J19" s="78"/>
      <c r="K19" s="8"/>
      <c r="L19" s="72"/>
      <c r="M19" s="77"/>
      <c r="N19" s="61"/>
      <c r="O19" s="15"/>
      <c r="P19" s="10"/>
      <c r="Q19" s="10"/>
      <c r="R19" s="10"/>
    </row>
    <row r="20" spans="1:18" x14ac:dyDescent="0.2">
      <c r="A20" s="9"/>
      <c r="B20" s="15"/>
      <c r="C20" s="15"/>
      <c r="D20" s="75"/>
      <c r="E20" s="56"/>
      <c r="F20" s="13"/>
      <c r="G20" s="77"/>
      <c r="H20" s="8"/>
      <c r="I20" s="8"/>
      <c r="J20" s="77"/>
      <c r="K20" s="56"/>
      <c r="L20" s="93"/>
      <c r="M20" s="77"/>
      <c r="N20" s="63"/>
      <c r="O20" s="15"/>
      <c r="P20" s="11"/>
      <c r="Q20" s="11"/>
      <c r="R20" s="11"/>
    </row>
    <row r="21" spans="1:18" x14ac:dyDescent="0.2">
      <c r="A21" s="42" t="s">
        <v>14</v>
      </c>
      <c r="B21" s="31" t="s">
        <v>23</v>
      </c>
      <c r="C21" s="9"/>
      <c r="D21" s="73"/>
      <c r="E21" s="14"/>
      <c r="F21" s="9"/>
      <c r="G21" s="73"/>
      <c r="H21" s="9"/>
      <c r="I21" s="9"/>
      <c r="J21" s="73"/>
      <c r="K21" s="57"/>
      <c r="L21" s="72"/>
      <c r="M21" s="79"/>
      <c r="N21" s="60"/>
      <c r="O21" s="15"/>
    </row>
    <row r="22" spans="1:18" x14ac:dyDescent="0.2">
      <c r="A22" s="9"/>
      <c r="B22" s="9"/>
      <c r="C22" s="9"/>
      <c r="D22" s="74"/>
      <c r="E22" s="102"/>
      <c r="F22" s="104" t="s">
        <v>1</v>
      </c>
      <c r="G22" s="72" t="str">
        <f>IF(H22&lt;&gt;0,IF(H22=Solution!H22,"","*"),"")</f>
        <v/>
      </c>
      <c r="H22" s="105"/>
      <c r="I22" s="87" t="s">
        <v>13</v>
      </c>
      <c r="J22" s="72" t="str">
        <f>IF(K22&lt;&gt;0,IF(K22=Solution!K22,"","*"),"")</f>
        <v/>
      </c>
      <c r="K22" s="111"/>
      <c r="L22" s="72"/>
      <c r="M22" s="72" t="str">
        <f>IF(N22&lt;&gt;0,IF(N22=Solution!N22,"","*"),"")</f>
        <v/>
      </c>
      <c r="N22" s="111"/>
      <c r="O22" s="15"/>
    </row>
    <row r="23" spans="1:18" x14ac:dyDescent="0.2">
      <c r="A23" s="9"/>
      <c r="B23" s="9"/>
      <c r="C23" s="9"/>
      <c r="D23" s="73"/>
      <c r="E23" s="103"/>
      <c r="F23" s="17"/>
      <c r="G23" s="78"/>
      <c r="H23" s="17"/>
      <c r="I23" s="17"/>
      <c r="J23" s="78"/>
      <c r="K23" s="8"/>
      <c r="L23" s="72"/>
      <c r="M23" s="77"/>
      <c r="N23" s="61"/>
      <c r="O23" s="15"/>
    </row>
    <row r="24" spans="1:18" x14ac:dyDescent="0.2">
      <c r="A24" s="9"/>
      <c r="B24" s="9"/>
      <c r="C24" s="9"/>
      <c r="D24" s="73"/>
      <c r="E24" s="56"/>
      <c r="F24" s="13"/>
      <c r="G24" s="77"/>
      <c r="H24" s="8"/>
      <c r="I24" s="8"/>
      <c r="J24" s="73"/>
      <c r="K24" s="56"/>
      <c r="L24" s="93"/>
      <c r="M24" s="77"/>
      <c r="N24" s="63"/>
      <c r="O24" s="15"/>
    </row>
    <row r="25" spans="1:18" x14ac:dyDescent="0.2">
      <c r="A25" s="42" t="s">
        <v>15</v>
      </c>
      <c r="B25" s="31" t="s">
        <v>24</v>
      </c>
      <c r="C25" s="31"/>
      <c r="D25" s="73"/>
      <c r="E25" s="14"/>
      <c r="F25" s="9"/>
      <c r="G25" s="73"/>
      <c r="H25" s="9"/>
      <c r="I25" s="9"/>
      <c r="J25" s="73"/>
      <c r="K25" s="57"/>
      <c r="L25" s="72"/>
      <c r="M25" s="79"/>
      <c r="N25" s="60"/>
      <c r="O25" s="15"/>
    </row>
    <row r="26" spans="1:18" x14ac:dyDescent="0.2">
      <c r="A26" s="9"/>
      <c r="B26" s="9"/>
      <c r="C26" s="9"/>
      <c r="D26" s="72"/>
      <c r="E26" s="102"/>
      <c r="F26" s="104" t="s">
        <v>1</v>
      </c>
      <c r="G26" s="72" t="str">
        <f>IF(H26&lt;&gt;0,IF(H26=Solution!H26,"","*"),"")</f>
        <v/>
      </c>
      <c r="H26" s="43"/>
      <c r="I26" s="87" t="s">
        <v>33</v>
      </c>
      <c r="J26" s="72" t="str">
        <f>IF(K26&lt;&gt;0,IF(K26=Solution!K26,"","*"),"")</f>
        <v/>
      </c>
      <c r="K26" s="111"/>
      <c r="L26" s="72"/>
      <c r="M26" s="72" t="str">
        <f>IF(N26&lt;&gt;0,IF(N26=Solution!N26,"","*"),"")</f>
        <v/>
      </c>
      <c r="N26" s="111"/>
      <c r="O26" s="15"/>
    </row>
    <row r="27" spans="1:18" x14ac:dyDescent="0.2">
      <c r="A27" s="9"/>
      <c r="B27" s="9"/>
      <c r="C27" s="9"/>
      <c r="D27" s="72"/>
      <c r="E27" s="103"/>
      <c r="F27" s="17"/>
      <c r="G27" s="78"/>
      <c r="H27" s="17"/>
      <c r="I27" s="17"/>
      <c r="J27" s="78"/>
      <c r="K27" s="8"/>
      <c r="L27" s="72"/>
      <c r="M27" s="77"/>
      <c r="N27" s="61"/>
      <c r="O27" s="15"/>
    </row>
    <row r="28" spans="1:18" x14ac:dyDescent="0.2">
      <c r="A28" s="9"/>
      <c r="B28" s="15"/>
      <c r="C28" s="15"/>
      <c r="D28" s="76"/>
      <c r="E28" s="56"/>
      <c r="F28" s="13"/>
      <c r="G28" s="77"/>
      <c r="H28" s="8"/>
      <c r="I28" s="8"/>
      <c r="J28" s="76"/>
      <c r="K28" s="56"/>
      <c r="L28" s="93"/>
      <c r="M28" s="77"/>
      <c r="N28" s="63"/>
      <c r="O28" s="15"/>
    </row>
    <row r="29" spans="1:18" x14ac:dyDescent="0.2">
      <c r="A29" s="42" t="s">
        <v>16</v>
      </c>
      <c r="B29" s="31" t="s">
        <v>25</v>
      </c>
      <c r="C29" s="9"/>
      <c r="D29" s="73"/>
      <c r="E29" s="14"/>
      <c r="F29" s="9"/>
      <c r="G29" s="73"/>
      <c r="H29" s="9"/>
      <c r="I29" s="9"/>
      <c r="J29" s="73"/>
      <c r="K29" s="57"/>
      <c r="L29" s="72"/>
      <c r="M29" s="79"/>
      <c r="N29" s="60"/>
      <c r="O29" s="15"/>
    </row>
    <row r="30" spans="1:18" x14ac:dyDescent="0.2">
      <c r="A30" s="9"/>
      <c r="B30" s="9"/>
      <c r="C30" s="9"/>
      <c r="D30" s="72"/>
      <c r="E30" s="102"/>
      <c r="F30" s="104" t="s">
        <v>1</v>
      </c>
      <c r="G30" s="72" t="str">
        <f>IF(H31&lt;&gt;0,IF(H31=Solution!H29,"","*"),"")</f>
        <v/>
      </c>
      <c r="H30" s="43"/>
      <c r="I30" s="87" t="s">
        <v>33</v>
      </c>
      <c r="J30" s="72" t="str">
        <f>IF(K30&lt;&gt;0,IF(K30=Solution!K30,"","*"),"")</f>
        <v/>
      </c>
      <c r="K30" s="111"/>
      <c r="L30" s="72"/>
      <c r="M30" s="72" t="str">
        <f>IF(N30&lt;&gt;0,IF(N30=Solution!N30,"","*"),"")</f>
        <v/>
      </c>
      <c r="N30" s="111"/>
      <c r="O30" s="15"/>
    </row>
    <row r="31" spans="1:18" x14ac:dyDescent="0.2">
      <c r="A31" s="9"/>
      <c r="B31" s="9"/>
      <c r="C31" s="9"/>
      <c r="D31" s="72"/>
      <c r="E31" s="103"/>
      <c r="F31" s="17"/>
      <c r="G31" s="78"/>
      <c r="H31" s="17"/>
      <c r="I31" s="17"/>
      <c r="J31" s="78"/>
      <c r="K31" s="8"/>
      <c r="L31" s="72"/>
      <c r="M31" s="77"/>
      <c r="N31" s="61"/>
      <c r="O31" s="15"/>
    </row>
    <row r="32" spans="1:18" x14ac:dyDescent="0.2">
      <c r="A32" s="42"/>
      <c r="B32" s="44"/>
      <c r="C32" s="12"/>
      <c r="D32" s="12"/>
      <c r="E32" s="56"/>
      <c r="F32" s="13"/>
      <c r="G32" s="77"/>
      <c r="H32" s="8"/>
      <c r="I32" s="8"/>
      <c r="J32" s="90"/>
      <c r="K32" s="8"/>
      <c r="L32" s="72"/>
      <c r="M32" s="77"/>
      <c r="N32" s="61"/>
      <c r="O32" s="15"/>
    </row>
    <row r="33" spans="1:15" x14ac:dyDescent="0.2">
      <c r="A33" s="42" t="s">
        <v>17</v>
      </c>
      <c r="B33" s="12"/>
      <c r="C33" s="12"/>
      <c r="D33" s="12"/>
      <c r="E33" s="15"/>
      <c r="F33" s="9"/>
      <c r="G33" s="73"/>
      <c r="H33" s="9"/>
      <c r="I33" s="9"/>
      <c r="J33" s="79"/>
      <c r="K33" s="56"/>
      <c r="L33" s="93"/>
      <c r="M33" s="77"/>
      <c r="N33" s="63"/>
      <c r="O33" s="15"/>
    </row>
    <row r="34" spans="1:15" x14ac:dyDescent="0.2">
      <c r="A34" s="9"/>
      <c r="B34" s="31" t="s">
        <v>20</v>
      </c>
      <c r="C34" s="20"/>
      <c r="D34" s="40"/>
      <c r="E34" s="14"/>
      <c r="F34" s="14"/>
      <c r="G34" s="14"/>
      <c r="H34" s="14"/>
      <c r="I34" s="14"/>
      <c r="J34" s="79"/>
      <c r="K34" s="57"/>
      <c r="L34" s="72"/>
      <c r="M34" s="79"/>
      <c r="N34" s="60"/>
      <c r="O34" s="15"/>
    </row>
    <row r="35" spans="1:15" x14ac:dyDescent="0.2">
      <c r="A35" s="9"/>
      <c r="B35" s="49"/>
      <c r="C35" s="20"/>
      <c r="D35" s="40"/>
      <c r="E35" s="102"/>
      <c r="F35" s="104" t="s">
        <v>1</v>
      </c>
      <c r="G35" s="72" t="str">
        <f>IF(H35&lt;&gt;0,IF(H35=Solution!H35,"","*"),"")</f>
        <v/>
      </c>
      <c r="H35" s="32"/>
      <c r="I35" s="49" t="s">
        <v>10</v>
      </c>
      <c r="J35" s="72" t="str">
        <f>IF(K35&lt;&gt;0,IF(K35=Solution!K35,"","*"),"")</f>
        <v/>
      </c>
      <c r="K35" s="95"/>
      <c r="L35" s="76"/>
      <c r="M35" s="72" t="str">
        <f>IF(N35&lt;&gt;0,IF(N35=Solution!N35,"","*"),"")</f>
        <v/>
      </c>
      <c r="N35" s="95"/>
      <c r="O35" s="15"/>
    </row>
    <row r="36" spans="1:15" x14ac:dyDescent="0.2">
      <c r="A36" s="9"/>
      <c r="B36" s="49"/>
      <c r="C36" s="20"/>
      <c r="D36" s="40"/>
      <c r="E36" s="103"/>
      <c r="F36" s="17"/>
      <c r="G36" s="78"/>
      <c r="H36" s="17"/>
      <c r="I36" s="17"/>
      <c r="J36" s="76"/>
      <c r="K36" s="8"/>
      <c r="L36" s="72"/>
      <c r="M36" s="77"/>
      <c r="N36" s="61"/>
      <c r="O36" s="15"/>
    </row>
    <row r="37" spans="1:15" x14ac:dyDescent="0.2">
      <c r="A37" s="9"/>
      <c r="B37" s="49"/>
      <c r="C37" s="20"/>
      <c r="D37" s="40"/>
      <c r="E37" s="56"/>
      <c r="F37" s="13"/>
      <c r="G37" s="77"/>
      <c r="H37" s="8"/>
      <c r="I37" s="8"/>
      <c r="J37" s="76"/>
      <c r="K37" s="56"/>
      <c r="L37" s="93"/>
      <c r="M37" s="77"/>
      <c r="N37" s="63"/>
      <c r="O37" s="15"/>
    </row>
    <row r="38" spans="1:15" x14ac:dyDescent="0.2">
      <c r="A38" s="9"/>
      <c r="B38" s="31" t="s">
        <v>21</v>
      </c>
      <c r="C38" s="20"/>
      <c r="D38" s="40"/>
      <c r="E38" s="14"/>
      <c r="F38" s="9"/>
      <c r="G38" s="73"/>
      <c r="H38" s="9"/>
      <c r="I38" s="9"/>
      <c r="J38" s="76"/>
      <c r="K38" s="57"/>
      <c r="L38" s="72"/>
      <c r="M38" s="79"/>
      <c r="N38" s="60"/>
      <c r="O38" s="15"/>
    </row>
    <row r="39" spans="1:15" x14ac:dyDescent="0.2">
      <c r="A39" s="9"/>
      <c r="B39" s="12"/>
      <c r="C39" s="20"/>
      <c r="D39" s="40"/>
      <c r="E39" s="102"/>
      <c r="F39" s="104" t="s">
        <v>1</v>
      </c>
      <c r="G39" s="72" t="str">
        <f>IF(H39&lt;&gt;0,IF(H39=Solution!H39,"","*"),"")</f>
        <v/>
      </c>
      <c r="H39" s="110"/>
      <c r="I39" s="87" t="s">
        <v>9</v>
      </c>
      <c r="J39" s="72" t="str">
        <f>IF(K39&lt;&gt;0,IF(K39=Solution!K39,"","*"),"")</f>
        <v/>
      </c>
      <c r="K39" s="95"/>
      <c r="L39" s="76"/>
      <c r="M39" s="72" t="str">
        <f>IF(N39&lt;&gt;0,IF(N39=Solution!N39,"","*"),"")</f>
        <v/>
      </c>
      <c r="N39" s="95"/>
      <c r="O39" s="15"/>
    </row>
    <row r="40" spans="1:15" x14ac:dyDescent="0.2">
      <c r="A40" s="9"/>
      <c r="B40" s="49"/>
      <c r="C40" s="20"/>
      <c r="D40" s="40"/>
      <c r="E40" s="103"/>
      <c r="F40" s="17"/>
      <c r="G40" s="78"/>
      <c r="H40" s="17"/>
      <c r="I40" s="17"/>
      <c r="J40" s="76"/>
      <c r="K40" s="8"/>
      <c r="L40" s="72"/>
      <c r="M40" s="77"/>
      <c r="N40" s="61"/>
      <c r="O40" s="15"/>
    </row>
    <row r="41" spans="1:15" x14ac:dyDescent="0.2">
      <c r="A41" s="9"/>
      <c r="B41" s="49"/>
      <c r="C41" s="20"/>
      <c r="D41" s="40"/>
      <c r="E41" s="56"/>
      <c r="F41" s="13"/>
      <c r="G41" s="77"/>
      <c r="H41" s="8"/>
      <c r="I41" s="8"/>
      <c r="J41" s="76"/>
      <c r="K41" s="56"/>
      <c r="L41" s="93"/>
      <c r="M41" s="77"/>
      <c r="N41" s="63"/>
      <c r="O41" s="15"/>
    </row>
    <row r="42" spans="1:15" x14ac:dyDescent="0.2">
      <c r="A42" s="9"/>
      <c r="B42" s="31" t="s">
        <v>22</v>
      </c>
      <c r="C42" s="20"/>
      <c r="D42" s="40"/>
      <c r="E42" s="14"/>
      <c r="F42" s="9"/>
      <c r="G42" s="73"/>
      <c r="H42" s="9"/>
      <c r="I42" s="9"/>
      <c r="J42" s="76"/>
      <c r="K42" s="57"/>
      <c r="L42" s="72"/>
      <c r="M42" s="79"/>
      <c r="N42" s="60"/>
      <c r="O42" s="15"/>
    </row>
    <row r="43" spans="1:15" x14ac:dyDescent="0.2">
      <c r="A43" s="9"/>
      <c r="B43" s="12"/>
      <c r="C43" s="12"/>
      <c r="D43" s="12"/>
      <c r="E43" s="102"/>
      <c r="F43" s="104" t="s">
        <v>1</v>
      </c>
      <c r="G43" s="72" t="str">
        <f>IF(H43&lt;&gt;0,IF(H43=Solution!H43,"","*"),"")</f>
        <v/>
      </c>
      <c r="H43" s="39"/>
      <c r="I43" s="87" t="s">
        <v>11</v>
      </c>
      <c r="J43" s="72" t="str">
        <f>IF(K43&lt;&gt;0,IF(K43=Solution!K43,"","*"),"")</f>
        <v/>
      </c>
      <c r="K43" s="95"/>
      <c r="L43" s="76"/>
      <c r="M43" s="72" t="str">
        <f>IF(N43&lt;&gt;0,IF(N43=Solution!N43,"","*"),"")</f>
        <v/>
      </c>
      <c r="N43" s="95"/>
      <c r="O43" s="15"/>
    </row>
    <row r="44" spans="1:15" x14ac:dyDescent="0.2">
      <c r="A44" s="9"/>
      <c r="B44" s="50"/>
      <c r="C44" s="12"/>
      <c r="D44" s="12"/>
      <c r="E44" s="103"/>
      <c r="F44" s="17"/>
      <c r="G44" s="78"/>
      <c r="H44" s="17"/>
      <c r="I44" s="17"/>
      <c r="J44" s="77"/>
      <c r="K44" s="8"/>
      <c r="L44" s="72"/>
      <c r="M44" s="77"/>
      <c r="N44" s="61"/>
      <c r="O44" s="15"/>
    </row>
    <row r="45" spans="1:15" x14ac:dyDescent="0.2">
      <c r="A45" s="9"/>
      <c r="B45" s="50"/>
      <c r="C45" s="12"/>
      <c r="D45" s="12"/>
      <c r="E45" s="56"/>
      <c r="F45" s="13"/>
      <c r="G45" s="77"/>
      <c r="H45" s="8"/>
      <c r="I45" s="8"/>
      <c r="J45" s="77"/>
      <c r="K45" s="56"/>
      <c r="L45" s="93"/>
      <c r="M45" s="77"/>
      <c r="N45" s="63"/>
      <c r="O45" s="15"/>
    </row>
    <row r="46" spans="1:15" x14ac:dyDescent="0.2">
      <c r="A46" s="9"/>
      <c r="B46" s="31" t="s">
        <v>23</v>
      </c>
      <c r="C46" s="12"/>
      <c r="D46" s="12"/>
      <c r="E46" s="14"/>
      <c r="F46" s="9"/>
      <c r="G46" s="73"/>
      <c r="H46" s="9"/>
      <c r="I46" s="9"/>
      <c r="J46" s="77"/>
      <c r="K46" s="57"/>
      <c r="L46" s="72"/>
      <c r="M46" s="79"/>
      <c r="N46" s="60"/>
      <c r="O46" s="15"/>
    </row>
    <row r="47" spans="1:15" x14ac:dyDescent="0.2">
      <c r="A47" s="9"/>
      <c r="B47" s="12"/>
      <c r="C47" s="15"/>
      <c r="D47" s="15"/>
      <c r="E47" s="102"/>
      <c r="F47" s="104" t="s">
        <v>1</v>
      </c>
      <c r="G47" s="72" t="str">
        <f>IF(H47&lt;&gt;0,IF(H47=Solution!H47,"","*"),"")</f>
        <v/>
      </c>
      <c r="H47" s="105"/>
      <c r="I47" s="87" t="s">
        <v>13</v>
      </c>
      <c r="J47" s="72" t="str">
        <f>IF(K47&lt;&gt;0,IF(K47=Solution!K47,"","*"),"")</f>
        <v/>
      </c>
      <c r="K47" s="96"/>
      <c r="L47" s="94"/>
      <c r="M47" s="72" t="str">
        <f>IF(N47&lt;&gt;0,IF(N47=Solution!N47,"","*"),"")</f>
        <v/>
      </c>
      <c r="N47" s="96"/>
      <c r="O47" s="15"/>
    </row>
    <row r="48" spans="1:15" x14ac:dyDescent="0.2">
      <c r="A48" s="9"/>
      <c r="B48" s="50"/>
      <c r="C48" s="15"/>
      <c r="D48" s="15"/>
      <c r="E48" s="103"/>
      <c r="F48" s="17"/>
      <c r="G48" s="78"/>
      <c r="H48" s="17"/>
      <c r="I48" s="17"/>
      <c r="J48" s="77"/>
      <c r="K48" s="8"/>
      <c r="L48" s="72"/>
      <c r="M48" s="77"/>
      <c r="N48" s="61"/>
      <c r="O48" s="15"/>
    </row>
    <row r="49" spans="1:15" x14ac:dyDescent="0.2">
      <c r="A49" s="9"/>
      <c r="B49" s="50"/>
      <c r="C49" s="15"/>
      <c r="D49" s="15"/>
      <c r="E49" s="56"/>
      <c r="F49" s="9"/>
      <c r="G49" s="73"/>
      <c r="H49" s="9"/>
      <c r="I49" s="9"/>
      <c r="J49" s="77"/>
      <c r="K49" s="56"/>
      <c r="L49" s="93"/>
      <c r="M49" s="77"/>
      <c r="N49" s="63"/>
      <c r="O49" s="15"/>
    </row>
    <row r="50" spans="1:15" x14ac:dyDescent="0.2">
      <c r="A50" s="9"/>
      <c r="B50" s="31" t="s">
        <v>24</v>
      </c>
      <c r="C50" s="106"/>
      <c r="D50" s="40"/>
      <c r="E50" s="14"/>
      <c r="F50" s="9"/>
      <c r="G50" s="73"/>
      <c r="H50" s="9"/>
      <c r="I50" s="9"/>
      <c r="J50" s="77"/>
      <c r="K50" s="57"/>
      <c r="L50" s="72"/>
      <c r="M50" s="79"/>
      <c r="N50" s="60"/>
      <c r="O50" s="15"/>
    </row>
    <row r="51" spans="1:15" x14ac:dyDescent="0.2">
      <c r="A51" s="9"/>
      <c r="B51" s="12"/>
      <c r="C51" s="15"/>
      <c r="D51" s="40"/>
      <c r="E51" s="102"/>
      <c r="F51" s="104" t="s">
        <v>1</v>
      </c>
      <c r="G51" s="72" t="str">
        <f>IF(H51&lt;&gt;0,IF(H51=Solution!H51,"","*"),"")</f>
        <v/>
      </c>
      <c r="H51" s="108"/>
      <c r="I51" s="87" t="s">
        <v>33</v>
      </c>
      <c r="J51" s="72" t="str">
        <f>IF(K51&lt;&gt;0,IF(K51=Solution!K51,"","*"),"")</f>
        <v/>
      </c>
      <c r="K51" s="95"/>
      <c r="L51" s="76"/>
      <c r="M51" s="72" t="str">
        <f>IF(N51&lt;&gt;0,IF(N51=Solution!N51,"","*"),"")</f>
        <v/>
      </c>
      <c r="N51" s="96"/>
      <c r="O51" s="15"/>
    </row>
    <row r="52" spans="1:15" x14ac:dyDescent="0.2">
      <c r="A52" s="9"/>
      <c r="B52" s="50"/>
      <c r="C52" s="15"/>
      <c r="D52" s="40"/>
      <c r="E52" s="103"/>
      <c r="F52" s="17"/>
      <c r="G52" s="78"/>
      <c r="H52" s="17"/>
      <c r="I52" s="17"/>
      <c r="J52" s="76"/>
      <c r="K52" s="8"/>
      <c r="L52" s="72"/>
      <c r="M52" s="77"/>
      <c r="N52" s="61"/>
      <c r="O52" s="15"/>
    </row>
    <row r="53" spans="1:15" x14ac:dyDescent="0.2">
      <c r="A53" s="9"/>
      <c r="B53" s="50"/>
      <c r="C53" s="15"/>
      <c r="D53" s="40"/>
      <c r="E53" s="56"/>
      <c r="F53" s="9"/>
      <c r="G53" s="73"/>
      <c r="H53" s="9"/>
      <c r="I53" s="9"/>
      <c r="J53" s="76"/>
      <c r="K53" s="56"/>
      <c r="L53" s="93"/>
      <c r="M53" s="77"/>
      <c r="N53" s="63"/>
      <c r="O53" s="15"/>
    </row>
    <row r="54" spans="1:15" x14ac:dyDescent="0.2">
      <c r="A54" s="9"/>
      <c r="B54" s="31" t="s">
        <v>25</v>
      </c>
      <c r="C54" s="15"/>
      <c r="D54" s="40"/>
      <c r="E54" s="14"/>
      <c r="F54" s="9"/>
      <c r="G54" s="73"/>
      <c r="H54" s="9"/>
      <c r="I54" s="9"/>
      <c r="J54" s="76"/>
      <c r="K54" s="57"/>
      <c r="L54" s="72"/>
      <c r="M54" s="79"/>
      <c r="N54" s="60"/>
      <c r="O54" s="15"/>
    </row>
    <row r="55" spans="1:15" x14ac:dyDescent="0.2">
      <c r="A55" s="9"/>
      <c r="B55" s="15"/>
      <c r="C55" s="15"/>
      <c r="D55" s="40"/>
      <c r="E55" s="102"/>
      <c r="F55" s="104" t="s">
        <v>1</v>
      </c>
      <c r="G55" s="72" t="str">
        <f>IF(H55&lt;&gt;0,IF(H55=Solution!H55,"","*"),"")</f>
        <v/>
      </c>
      <c r="H55" s="108"/>
      <c r="I55" s="87" t="s">
        <v>33</v>
      </c>
      <c r="J55" s="72" t="str">
        <f>IF(K55&lt;&gt;0,IF(K55=Solution!K55,"","*"),"")</f>
        <v/>
      </c>
      <c r="K55" s="95"/>
      <c r="L55" s="76"/>
      <c r="M55" s="72" t="str">
        <f>IF(N55&lt;&gt;0,IF(N55=Solution!N55,"","*"),"")</f>
        <v/>
      </c>
      <c r="N55" s="96"/>
      <c r="O55" s="15"/>
    </row>
    <row r="56" spans="1:15" x14ac:dyDescent="0.2">
      <c r="A56" s="9"/>
      <c r="B56" s="15"/>
      <c r="C56" s="15"/>
      <c r="D56" s="40"/>
      <c r="E56" s="103"/>
      <c r="F56" s="17"/>
      <c r="G56" s="78"/>
      <c r="H56" s="17"/>
      <c r="I56" s="17"/>
      <c r="J56" s="40"/>
      <c r="K56" s="8"/>
      <c r="L56" s="72"/>
      <c r="M56" s="77"/>
      <c r="N56" s="61"/>
      <c r="O56" s="15"/>
    </row>
    <row r="57" spans="1:15" x14ac:dyDescent="0.2">
      <c r="A57" s="9"/>
      <c r="B57" s="15"/>
      <c r="C57" s="15"/>
      <c r="D57" s="40"/>
      <c r="E57" s="56"/>
      <c r="F57" s="9"/>
      <c r="G57" s="73"/>
      <c r="H57" s="9"/>
      <c r="I57" s="9"/>
      <c r="J57" s="9"/>
      <c r="K57" s="15"/>
      <c r="L57" s="15"/>
      <c r="M57" s="9"/>
      <c r="N57" s="15"/>
      <c r="O57" s="15"/>
    </row>
    <row r="58" spans="1:15" x14ac:dyDescent="0.2">
      <c r="B58" s="45"/>
      <c r="C58" s="45"/>
      <c r="D58" s="45"/>
      <c r="E58" s="46"/>
      <c r="F58" s="46"/>
      <c r="G58" s="45"/>
      <c r="H58" s="45"/>
      <c r="I58" s="45"/>
      <c r="J58" s="46"/>
      <c r="K58" s="46"/>
      <c r="L58" s="45"/>
      <c r="M58" s="45"/>
      <c r="N58" s="45"/>
    </row>
    <row r="59" spans="1:15" x14ac:dyDescent="0.2">
      <c r="B59" s="45"/>
      <c r="C59" s="45"/>
      <c r="D59" s="45"/>
      <c r="E59" s="46"/>
      <c r="F59" s="46"/>
      <c r="G59" s="45"/>
      <c r="H59" s="45"/>
      <c r="I59" s="45"/>
      <c r="J59" s="46"/>
      <c r="K59" s="46"/>
      <c r="L59" s="45"/>
      <c r="M59" s="45"/>
      <c r="N59" s="45"/>
    </row>
    <row r="60" spans="1:15" x14ac:dyDescent="0.2">
      <c r="B60" s="45"/>
      <c r="C60" s="45"/>
      <c r="D60" s="45"/>
      <c r="E60" s="46"/>
      <c r="F60" s="46"/>
      <c r="G60" s="45"/>
      <c r="H60" s="45"/>
      <c r="I60" s="45"/>
      <c r="J60" s="46"/>
      <c r="K60" s="46"/>
      <c r="L60" s="45"/>
      <c r="M60" s="45"/>
      <c r="N60" s="45"/>
    </row>
    <row r="61" spans="1:15" x14ac:dyDescent="0.2">
      <c r="E61" s="46"/>
      <c r="F61" s="46"/>
      <c r="G61" s="45"/>
      <c r="H61" s="45"/>
      <c r="I61" s="45"/>
    </row>
    <row r="62" spans="1:15" x14ac:dyDescent="0.2">
      <c r="E62" s="46"/>
      <c r="F62" s="46"/>
      <c r="G62" s="45"/>
      <c r="H62" s="45"/>
      <c r="I62" s="45"/>
    </row>
  </sheetData>
  <sheetProtection password="D0CA" sheet="1"/>
  <mergeCells count="2">
    <mergeCell ref="K5:N5"/>
    <mergeCell ref="L1:O1"/>
  </mergeCells>
  <phoneticPr fontId="2" type="noConversion"/>
  <pageMargins left="0.75" right="0.75" top="1" bottom="1" header="0.5" footer="0.5"/>
  <pageSetup scale="64" orientation="portrait" horizontalDpi="4294967293" verticalDpi="0" r:id="rId1"/>
  <headerFooter alignWithMargins="0"/>
  <ignoredErrors>
    <ignoredError sqref="A42 A35:B35 A38:A39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7"/>
  <sheetViews>
    <sheetView showGridLines="0" zoomScaleNormal="100" workbookViewId="0">
      <selection activeCell="L1" sqref="L1"/>
    </sheetView>
  </sheetViews>
  <sheetFormatPr defaultRowHeight="12.75" x14ac:dyDescent="0.2"/>
  <cols>
    <col min="1" max="1" width="3.140625" style="82" customWidth="1"/>
    <col min="2" max="2" width="26.28515625" style="82" customWidth="1"/>
    <col min="3" max="3" width="2" style="82" customWidth="1"/>
    <col min="4" max="4" width="2.42578125" style="82" customWidth="1"/>
    <col min="5" max="5" width="20.85546875" style="82" customWidth="1"/>
    <col min="6" max="6" width="3.140625" style="82" customWidth="1"/>
    <col min="7" max="7" width="2.140625" style="82" customWidth="1"/>
    <col min="8" max="8" width="14.7109375" style="82" customWidth="1"/>
    <col min="9" max="9" width="16.28515625" style="82" customWidth="1"/>
    <col min="10" max="10" width="3.42578125" style="82" customWidth="1"/>
    <col min="11" max="11" width="16.140625" style="82" customWidth="1"/>
    <col min="12" max="12" width="2.7109375" style="82" customWidth="1"/>
    <col min="13" max="13" width="1.85546875" style="82" customWidth="1"/>
    <col min="14" max="14" width="18" style="82" customWidth="1"/>
    <col min="15" max="15" width="1.5703125" style="82" customWidth="1"/>
    <col min="16" max="16" width="11.28515625" style="82" bestFit="1" customWidth="1"/>
    <col min="17" max="17" width="1.42578125" style="82" customWidth="1"/>
    <col min="18" max="18" width="8.42578125" style="82" customWidth="1"/>
    <col min="19" max="19" width="1.85546875" style="82" customWidth="1"/>
    <col min="20" max="20" width="9.140625" style="82"/>
    <col min="21" max="21" width="1.5703125" style="82" customWidth="1"/>
    <col min="22" max="22" width="8.5703125" style="82" customWidth="1"/>
    <col min="23" max="23" width="2" style="82" customWidth="1"/>
    <col min="24" max="24" width="9.140625" style="82"/>
    <col min="25" max="25" width="1.5703125" style="82" customWidth="1"/>
    <col min="26" max="26" width="9.140625" style="82"/>
    <col min="27" max="27" width="1.7109375" style="82" customWidth="1"/>
    <col min="28" max="16384" width="9.140625" style="82"/>
  </cols>
  <sheetData>
    <row r="1" spans="1:16" x14ac:dyDescent="0.2">
      <c r="A1" s="80" t="s">
        <v>2</v>
      </c>
      <c r="B1" s="10"/>
      <c r="C1" s="10"/>
      <c r="D1" s="10"/>
      <c r="E1" s="81"/>
      <c r="F1" s="80"/>
      <c r="G1" s="80"/>
      <c r="H1" s="80"/>
      <c r="I1" s="80"/>
      <c r="J1" s="80"/>
      <c r="K1" s="109" t="s">
        <v>0</v>
      </c>
      <c r="L1" s="89" t="s">
        <v>19</v>
      </c>
      <c r="M1" s="89"/>
      <c r="N1" s="89"/>
    </row>
    <row r="2" spans="1:16" x14ac:dyDescent="0.2">
      <c r="A2" s="10"/>
      <c r="B2" s="10"/>
      <c r="C2" s="10"/>
      <c r="D2" s="10"/>
      <c r="E2" s="81"/>
      <c r="F2" s="81"/>
      <c r="G2" s="81"/>
      <c r="H2" s="81"/>
      <c r="I2" s="83"/>
      <c r="J2" s="83"/>
      <c r="K2" s="83"/>
      <c r="L2" s="10"/>
      <c r="M2" s="10"/>
      <c r="N2" s="10"/>
      <c r="O2" s="10"/>
      <c r="P2" s="10"/>
    </row>
    <row r="3" spans="1:16" x14ac:dyDescent="0.2">
      <c r="A3" s="5" t="s">
        <v>35</v>
      </c>
      <c r="B3" s="1"/>
      <c r="C3" s="10"/>
      <c r="D3" s="10"/>
      <c r="E3" s="81"/>
      <c r="F3" s="84"/>
      <c r="G3" s="84"/>
      <c r="H3" s="84"/>
      <c r="I3" s="83"/>
      <c r="J3" s="83"/>
      <c r="K3" s="83"/>
      <c r="L3" s="10"/>
      <c r="M3" s="85"/>
      <c r="N3" s="10"/>
      <c r="O3" s="10"/>
      <c r="P3" s="10"/>
    </row>
    <row r="4" spans="1:16" x14ac:dyDescent="0.2">
      <c r="A4" s="6" t="s">
        <v>36</v>
      </c>
      <c r="B4" s="1"/>
      <c r="C4" s="10"/>
      <c r="D4" s="10"/>
      <c r="E4" s="10"/>
      <c r="F4" s="83"/>
      <c r="G4" s="83"/>
      <c r="H4" s="83"/>
      <c r="I4" s="83"/>
      <c r="J4" s="83"/>
      <c r="K4" s="83"/>
      <c r="L4" s="10"/>
      <c r="M4" s="85"/>
      <c r="N4" s="10"/>
      <c r="O4" s="10"/>
      <c r="P4" s="10"/>
    </row>
    <row r="5" spans="1:16" x14ac:dyDescent="0.2">
      <c r="A5" s="33"/>
      <c r="B5" s="35"/>
      <c r="C5" s="12"/>
      <c r="D5" s="12"/>
      <c r="E5" s="7"/>
      <c r="F5" s="14"/>
      <c r="G5" s="14"/>
      <c r="H5" s="86"/>
      <c r="I5" s="86"/>
      <c r="J5" s="86"/>
      <c r="K5" s="115" t="s">
        <v>18</v>
      </c>
      <c r="L5" s="115"/>
      <c r="M5" s="115"/>
      <c r="N5" s="115"/>
      <c r="O5" s="9"/>
    </row>
    <row r="6" spans="1:16" x14ac:dyDescent="0.2">
      <c r="A6" s="9"/>
      <c r="B6" s="48" t="s">
        <v>3</v>
      </c>
      <c r="C6" s="9"/>
      <c r="D6" s="9"/>
      <c r="E6" s="48" t="s">
        <v>34</v>
      </c>
      <c r="F6" s="14"/>
      <c r="G6" s="34"/>
      <c r="H6" s="51" t="s">
        <v>5</v>
      </c>
      <c r="I6" s="37"/>
      <c r="J6" s="47"/>
      <c r="K6" s="37">
        <v>2019</v>
      </c>
      <c r="L6" s="22"/>
      <c r="M6" s="9"/>
      <c r="N6" s="37">
        <v>2020</v>
      </c>
      <c r="O6" s="9"/>
    </row>
    <row r="7" spans="1:16" x14ac:dyDescent="0.2">
      <c r="A7" s="9"/>
      <c r="B7" s="9"/>
      <c r="C7" s="9"/>
      <c r="D7" s="9"/>
      <c r="E7" s="14"/>
      <c r="F7" s="14"/>
      <c r="G7" s="14"/>
      <c r="H7" s="14"/>
      <c r="I7" s="14"/>
      <c r="J7" s="14"/>
      <c r="K7" s="14"/>
      <c r="L7" s="18"/>
      <c r="M7" s="19"/>
      <c r="N7" s="15"/>
      <c r="O7" s="9"/>
    </row>
    <row r="8" spans="1:16" x14ac:dyDescent="0.2">
      <c r="A8" s="9"/>
      <c r="B8" s="12"/>
      <c r="C8" s="9"/>
      <c r="D8" s="9"/>
      <c r="E8" s="14"/>
      <c r="F8" s="14"/>
      <c r="G8" s="14"/>
      <c r="H8" s="14"/>
      <c r="I8" s="14"/>
      <c r="J8" s="14"/>
      <c r="K8" s="14"/>
      <c r="L8" s="18"/>
      <c r="M8" s="19"/>
      <c r="N8" s="15"/>
      <c r="O8" s="9"/>
    </row>
    <row r="9" spans="1:16" x14ac:dyDescent="0.2">
      <c r="A9" s="42" t="s">
        <v>7</v>
      </c>
      <c r="B9" s="31" t="s">
        <v>20</v>
      </c>
      <c r="C9" s="9"/>
      <c r="D9" s="25"/>
      <c r="E9" s="14"/>
      <c r="F9" s="14"/>
      <c r="G9" s="14"/>
      <c r="H9" s="14"/>
      <c r="I9" s="14"/>
      <c r="J9" s="14"/>
      <c r="K9" s="14"/>
      <c r="L9" s="18"/>
      <c r="M9" s="19"/>
      <c r="N9" s="15"/>
      <c r="O9" s="9"/>
    </row>
    <row r="10" spans="1:16" x14ac:dyDescent="0.2">
      <c r="A10" s="9"/>
      <c r="B10" s="9"/>
      <c r="C10" s="9"/>
      <c r="D10" s="25"/>
      <c r="E10" s="64" t="s">
        <v>30</v>
      </c>
      <c r="F10" s="9" t="s">
        <v>1</v>
      </c>
      <c r="G10" s="25"/>
      <c r="H10" s="71">
        <f>(700000-50000)/20</f>
        <v>32500</v>
      </c>
      <c r="I10" s="49" t="s">
        <v>10</v>
      </c>
      <c r="J10" s="25"/>
      <c r="K10" s="71">
        <f>(700000-50000)/20</f>
        <v>32500</v>
      </c>
      <c r="L10" s="21"/>
      <c r="M10" s="25"/>
      <c r="N10" s="71">
        <f>(700000-50000)/20</f>
        <v>32500</v>
      </c>
      <c r="O10" s="9"/>
    </row>
    <row r="11" spans="1:16" x14ac:dyDescent="0.2">
      <c r="A11" s="9"/>
      <c r="B11" s="9"/>
      <c r="C11" s="9"/>
      <c r="D11" s="25"/>
      <c r="E11" s="65" t="s">
        <v>4</v>
      </c>
      <c r="F11" s="17"/>
      <c r="G11" s="8"/>
      <c r="H11" s="8"/>
      <c r="I11" s="8"/>
      <c r="J11" s="8"/>
      <c r="K11" s="14"/>
      <c r="L11" s="20"/>
      <c r="M11" s="8"/>
      <c r="N11" s="26"/>
      <c r="O11" s="9"/>
    </row>
    <row r="12" spans="1:16" x14ac:dyDescent="0.2">
      <c r="A12" s="9"/>
      <c r="B12" s="9"/>
      <c r="C12" s="9"/>
      <c r="D12" s="9"/>
      <c r="E12" s="17"/>
      <c r="F12" s="17"/>
      <c r="G12" s="8"/>
      <c r="H12" s="8"/>
      <c r="I12" s="8"/>
      <c r="J12" s="8"/>
      <c r="K12" s="14"/>
      <c r="L12" s="20"/>
      <c r="M12" s="8"/>
      <c r="N12" s="26"/>
      <c r="O12" s="9"/>
    </row>
    <row r="13" spans="1:16" ht="12.75" customHeight="1" x14ac:dyDescent="0.2">
      <c r="A13" s="42" t="s">
        <v>6</v>
      </c>
      <c r="B13" s="31" t="s">
        <v>21</v>
      </c>
      <c r="C13" s="9"/>
      <c r="D13" s="9"/>
      <c r="E13" s="25"/>
      <c r="F13" s="9"/>
      <c r="G13" s="9"/>
      <c r="H13" s="9"/>
      <c r="I13" s="9"/>
      <c r="J13" s="9"/>
      <c r="K13" s="9"/>
      <c r="L13" s="25"/>
      <c r="M13" s="12"/>
      <c r="N13" s="16"/>
      <c r="O13" s="9"/>
    </row>
    <row r="14" spans="1:16" ht="12.75" customHeight="1" x14ac:dyDescent="0.2">
      <c r="A14" s="9"/>
      <c r="B14" s="9"/>
      <c r="C14" s="9"/>
      <c r="D14" s="9"/>
      <c r="E14" s="64" t="s">
        <v>30</v>
      </c>
      <c r="F14" s="9" t="s">
        <v>1</v>
      </c>
      <c r="G14" s="25"/>
      <c r="H14" s="70">
        <v>6.5</v>
      </c>
      <c r="I14" s="87" t="s">
        <v>9</v>
      </c>
      <c r="J14" s="25"/>
      <c r="K14" s="52">
        <v>29250</v>
      </c>
      <c r="L14" s="25"/>
      <c r="M14" s="25"/>
      <c r="N14" s="52">
        <v>35750</v>
      </c>
      <c r="O14" s="9"/>
    </row>
    <row r="15" spans="1:16" x14ac:dyDescent="0.2">
      <c r="A15" s="9"/>
      <c r="B15" s="9"/>
      <c r="C15" s="9"/>
      <c r="D15" s="9"/>
      <c r="E15" s="99" t="s">
        <v>28</v>
      </c>
      <c r="F15" s="17"/>
      <c r="G15" s="17"/>
      <c r="H15" s="17"/>
      <c r="I15" s="17"/>
      <c r="J15" s="17"/>
      <c r="K15" s="53"/>
      <c r="L15" s="25"/>
      <c r="M15" s="8"/>
      <c r="N15" s="27"/>
      <c r="O15" s="9"/>
    </row>
    <row r="16" spans="1:16" x14ac:dyDescent="0.2">
      <c r="A16" s="9"/>
      <c r="B16" s="9"/>
      <c r="C16" s="9"/>
      <c r="D16" s="9"/>
      <c r="E16" s="13"/>
      <c r="F16" s="13"/>
      <c r="G16" s="8"/>
      <c r="H16" s="8"/>
      <c r="I16" s="8"/>
      <c r="J16" s="8"/>
      <c r="K16" s="53"/>
      <c r="L16" s="25"/>
      <c r="M16" s="8"/>
      <c r="N16" s="28"/>
      <c r="O16" s="9"/>
    </row>
    <row r="17" spans="1:15" x14ac:dyDescent="0.2">
      <c r="A17" s="42" t="s">
        <v>8</v>
      </c>
      <c r="B17" s="31" t="s">
        <v>22</v>
      </c>
      <c r="C17" s="9"/>
      <c r="D17" s="9"/>
      <c r="E17" s="25"/>
      <c r="F17" s="9"/>
      <c r="G17" s="9"/>
      <c r="H17" s="9"/>
      <c r="I17" s="9"/>
      <c r="J17" s="9"/>
      <c r="K17" s="54"/>
      <c r="L17" s="25"/>
      <c r="M17" s="12"/>
      <c r="N17" s="55"/>
      <c r="O17" s="9"/>
    </row>
    <row r="18" spans="1:15" x14ac:dyDescent="0.2">
      <c r="A18" s="9"/>
      <c r="B18" s="9"/>
      <c r="C18" s="9"/>
      <c r="D18" s="9"/>
      <c r="E18" s="64" t="s">
        <v>30</v>
      </c>
      <c r="F18" s="9" t="s">
        <v>1</v>
      </c>
      <c r="G18" s="25"/>
      <c r="H18" s="70">
        <f>(700000-50000)/950000</f>
        <v>0.68421052631578949</v>
      </c>
      <c r="I18" s="87" t="s">
        <v>11</v>
      </c>
      <c r="J18" s="25"/>
      <c r="K18" s="52">
        <v>27200</v>
      </c>
      <c r="L18" s="25"/>
      <c r="M18" s="25"/>
      <c r="N18" s="52">
        <v>40800</v>
      </c>
      <c r="O18" s="9"/>
    </row>
    <row r="19" spans="1:15" x14ac:dyDescent="0.2">
      <c r="A19" s="9"/>
      <c r="B19" s="9"/>
      <c r="C19" s="9"/>
      <c r="D19" s="9"/>
      <c r="E19" s="99" t="s">
        <v>31</v>
      </c>
      <c r="F19" s="17"/>
      <c r="G19" s="17"/>
      <c r="H19" s="17"/>
      <c r="I19" s="17"/>
      <c r="J19" s="17"/>
      <c r="K19" s="53"/>
      <c r="L19" s="25"/>
      <c r="M19" s="8"/>
      <c r="N19" s="27"/>
      <c r="O19" s="9"/>
    </row>
    <row r="20" spans="1:15" x14ac:dyDescent="0.2">
      <c r="A20" s="9"/>
      <c r="B20" s="15"/>
      <c r="C20" s="15"/>
      <c r="D20" s="15"/>
      <c r="E20" s="23"/>
      <c r="F20" s="23"/>
      <c r="G20" s="8"/>
      <c r="H20" s="8"/>
      <c r="I20" s="8"/>
      <c r="J20" s="8"/>
      <c r="K20" s="17"/>
      <c r="L20" s="29"/>
      <c r="M20" s="8"/>
      <c r="N20" s="29"/>
      <c r="O20" s="9"/>
    </row>
    <row r="21" spans="1:15" x14ac:dyDescent="0.2">
      <c r="A21" s="42" t="s">
        <v>14</v>
      </c>
      <c r="B21" s="31" t="s">
        <v>23</v>
      </c>
      <c r="C21" s="9"/>
      <c r="D21" s="9"/>
      <c r="E21" s="25"/>
      <c r="F21" s="9"/>
      <c r="G21" s="9"/>
      <c r="H21" s="9"/>
      <c r="I21" s="9"/>
      <c r="J21" s="9"/>
      <c r="K21" s="54"/>
      <c r="L21" s="25"/>
      <c r="M21" s="12"/>
      <c r="N21" s="55"/>
      <c r="O21" s="9"/>
    </row>
    <row r="22" spans="1:15" x14ac:dyDescent="0.2">
      <c r="A22" s="9"/>
      <c r="B22" s="9"/>
      <c r="C22" s="9"/>
      <c r="D22" s="9"/>
      <c r="E22" s="66" t="s">
        <v>12</v>
      </c>
      <c r="F22" s="9" t="s">
        <v>1</v>
      </c>
      <c r="G22" s="25"/>
      <c r="H22" s="101">
        <v>210</v>
      </c>
      <c r="I22" s="87" t="s">
        <v>13</v>
      </c>
      <c r="J22" s="25"/>
      <c r="K22" s="52">
        <v>61905</v>
      </c>
      <c r="L22" s="25"/>
      <c r="M22" s="25"/>
      <c r="N22" s="52">
        <v>58810</v>
      </c>
      <c r="O22" s="9"/>
    </row>
    <row r="23" spans="1:15" x14ac:dyDescent="0.2">
      <c r="A23" s="9"/>
      <c r="B23" s="9"/>
      <c r="C23" s="9"/>
      <c r="D23" s="9"/>
      <c r="E23" s="65">
        <v>2</v>
      </c>
      <c r="F23" s="17"/>
      <c r="G23" s="17"/>
      <c r="H23" s="17"/>
      <c r="I23" s="17"/>
      <c r="J23" s="17"/>
      <c r="K23" s="53"/>
      <c r="L23" s="25"/>
      <c r="M23" s="8"/>
      <c r="N23" s="27"/>
      <c r="O23" s="9"/>
    </row>
    <row r="24" spans="1:15" x14ac:dyDescent="0.2">
      <c r="A24" s="9"/>
      <c r="B24" s="9"/>
      <c r="C24" s="9"/>
      <c r="D24" s="9"/>
      <c r="E24" s="25"/>
      <c r="F24" s="17"/>
      <c r="G24" s="17"/>
      <c r="H24" s="17"/>
      <c r="I24" s="17"/>
      <c r="J24" s="17"/>
      <c r="K24" s="53"/>
      <c r="L24" s="25"/>
      <c r="M24" s="8"/>
      <c r="N24" s="27"/>
      <c r="O24" s="9"/>
    </row>
    <row r="25" spans="1:15" x14ac:dyDescent="0.2">
      <c r="A25" s="42" t="s">
        <v>15</v>
      </c>
      <c r="B25" s="31" t="s">
        <v>24</v>
      </c>
      <c r="C25" s="9"/>
      <c r="D25" s="9"/>
      <c r="E25" s="25"/>
      <c r="F25" s="9"/>
      <c r="G25" s="9"/>
      <c r="H25" s="9"/>
      <c r="I25" s="9"/>
      <c r="J25" s="9"/>
      <c r="K25" s="54"/>
      <c r="L25" s="25"/>
      <c r="M25" s="12"/>
      <c r="N25" s="55"/>
      <c r="O25" s="9"/>
    </row>
    <row r="26" spans="1:15" x14ac:dyDescent="0.2">
      <c r="A26" s="9"/>
      <c r="B26" s="9"/>
      <c r="C26" s="9"/>
      <c r="D26" s="9"/>
      <c r="E26" s="67">
        <v>1</v>
      </c>
      <c r="F26" s="9" t="s">
        <v>1</v>
      </c>
      <c r="G26" s="25"/>
      <c r="H26" s="69">
        <f>E26/E27</f>
        <v>0.05</v>
      </c>
      <c r="I26" s="87" t="s">
        <v>33</v>
      </c>
      <c r="J26" s="25"/>
      <c r="K26" s="52">
        <v>70000</v>
      </c>
      <c r="L26" s="25"/>
      <c r="M26" s="25"/>
      <c r="N26" s="52">
        <v>63000</v>
      </c>
      <c r="O26" s="9"/>
    </row>
    <row r="27" spans="1:15" x14ac:dyDescent="0.2">
      <c r="A27" s="9"/>
      <c r="B27" s="9"/>
      <c r="C27" s="9"/>
      <c r="D27" s="9"/>
      <c r="E27" s="68">
        <v>20</v>
      </c>
      <c r="F27" s="17"/>
      <c r="G27" s="17"/>
      <c r="H27" s="17"/>
      <c r="I27" s="17"/>
      <c r="J27" s="17"/>
      <c r="K27" s="53"/>
      <c r="L27" s="25"/>
      <c r="M27" s="8"/>
      <c r="N27" s="27"/>
      <c r="O27" s="9"/>
    </row>
    <row r="28" spans="1:15" x14ac:dyDescent="0.2">
      <c r="A28" s="9"/>
      <c r="B28" s="15"/>
      <c r="C28" s="15"/>
      <c r="D28" s="40"/>
      <c r="E28" s="30"/>
      <c r="F28" s="30"/>
      <c r="G28" s="40"/>
      <c r="H28" s="40"/>
      <c r="I28" s="40"/>
      <c r="J28" s="40"/>
      <c r="K28" s="88"/>
      <c r="L28" s="40"/>
      <c r="M28" s="8"/>
      <c r="N28" s="20"/>
      <c r="O28" s="9"/>
    </row>
    <row r="29" spans="1:15" x14ac:dyDescent="0.2">
      <c r="A29" s="42" t="s">
        <v>16</v>
      </c>
      <c r="B29" s="31" t="s">
        <v>25</v>
      </c>
      <c r="C29" s="9"/>
      <c r="D29" s="9"/>
      <c r="E29" s="25"/>
      <c r="F29" s="9"/>
      <c r="G29" s="9"/>
      <c r="H29" s="9"/>
      <c r="I29" s="9"/>
      <c r="J29" s="9"/>
      <c r="K29" s="54"/>
      <c r="L29" s="25"/>
      <c r="M29" s="12"/>
      <c r="N29" s="55"/>
      <c r="O29" s="9"/>
    </row>
    <row r="30" spans="1:15" x14ac:dyDescent="0.2">
      <c r="A30" s="9"/>
      <c r="B30" s="9"/>
      <c r="C30" s="9"/>
      <c r="D30" s="9"/>
      <c r="E30" s="67">
        <v>1</v>
      </c>
      <c r="F30" s="9" t="s">
        <v>1</v>
      </c>
      <c r="G30" s="25"/>
      <c r="H30" s="69">
        <f>E30/E31</f>
        <v>0.05</v>
      </c>
      <c r="I30" s="87" t="s">
        <v>33</v>
      </c>
      <c r="J30" s="25"/>
      <c r="K30" s="52">
        <v>52500</v>
      </c>
      <c r="L30" s="25"/>
      <c r="M30" s="25"/>
      <c r="N30" s="52">
        <v>48563</v>
      </c>
      <c r="O30" s="9"/>
    </row>
    <row r="31" spans="1:15" x14ac:dyDescent="0.2">
      <c r="A31" s="9"/>
      <c r="B31" s="9"/>
      <c r="C31" s="9"/>
      <c r="D31" s="9"/>
      <c r="E31" s="68">
        <v>20</v>
      </c>
      <c r="F31" s="17"/>
      <c r="G31" s="17"/>
      <c r="H31" s="17"/>
      <c r="I31" s="17"/>
      <c r="J31" s="17"/>
      <c r="K31" s="53"/>
      <c r="L31" s="25"/>
      <c r="M31" s="8"/>
      <c r="N31" s="27"/>
      <c r="O31" s="9"/>
    </row>
    <row r="32" spans="1:15" x14ac:dyDescent="0.2">
      <c r="A32" s="42"/>
      <c r="B32" s="44"/>
      <c r="C32" s="12"/>
      <c r="D32" s="12"/>
      <c r="E32" s="22"/>
      <c r="F32" s="22"/>
      <c r="G32" s="41"/>
      <c r="H32" s="41"/>
      <c r="I32" s="41"/>
      <c r="J32" s="41"/>
      <c r="K32" s="41"/>
      <c r="L32" s="18"/>
      <c r="M32" s="12"/>
      <c r="N32" s="12"/>
      <c r="O32" s="9"/>
    </row>
    <row r="33" spans="1:15" x14ac:dyDescent="0.2">
      <c r="A33" s="42" t="s">
        <v>17</v>
      </c>
      <c r="B33" s="12"/>
      <c r="C33" s="12"/>
      <c r="D33" s="12"/>
      <c r="E33" s="15"/>
      <c r="F33" s="12"/>
      <c r="G33" s="12"/>
      <c r="H33" s="12"/>
      <c r="I33" s="12"/>
      <c r="J33" s="12"/>
      <c r="K33" s="15"/>
      <c r="L33" s="15"/>
      <c r="M33" s="12"/>
      <c r="N33" s="12"/>
      <c r="O33" s="9"/>
    </row>
    <row r="34" spans="1:15" x14ac:dyDescent="0.2">
      <c r="A34" s="9"/>
      <c r="B34" s="31" t="s">
        <v>20</v>
      </c>
      <c r="C34" s="20"/>
      <c r="D34" s="40"/>
      <c r="E34" s="15"/>
      <c r="F34" s="12"/>
      <c r="G34" s="12"/>
      <c r="H34" s="12"/>
      <c r="I34" s="12"/>
      <c r="J34" s="25"/>
      <c r="K34" s="15"/>
      <c r="L34" s="15"/>
      <c r="M34" s="12"/>
      <c r="N34" s="12"/>
      <c r="O34" s="9"/>
    </row>
    <row r="35" spans="1:15" x14ac:dyDescent="0.2">
      <c r="A35" s="9"/>
      <c r="B35" s="12"/>
      <c r="C35" s="20"/>
      <c r="D35" s="40"/>
      <c r="E35" s="64" t="s">
        <v>30</v>
      </c>
      <c r="F35" s="9" t="s">
        <v>1</v>
      </c>
      <c r="G35" s="25"/>
      <c r="H35" s="71">
        <f>(700000-50000)/16</f>
        <v>40625</v>
      </c>
      <c r="I35" s="49" t="s">
        <v>10</v>
      </c>
      <c r="J35" s="25"/>
      <c r="K35" s="97">
        <v>40625</v>
      </c>
      <c r="L35" s="40"/>
      <c r="M35" s="25"/>
      <c r="N35" s="97">
        <v>40625</v>
      </c>
      <c r="O35" s="9"/>
    </row>
    <row r="36" spans="1:15" x14ac:dyDescent="0.2">
      <c r="A36" s="9"/>
      <c r="B36" s="49"/>
      <c r="C36" s="20"/>
      <c r="D36" s="40"/>
      <c r="E36" s="65" t="s">
        <v>26</v>
      </c>
      <c r="F36" s="17"/>
      <c r="G36" s="8"/>
      <c r="H36" s="8"/>
      <c r="I36" s="8"/>
      <c r="J36" s="40"/>
      <c r="K36" s="20"/>
      <c r="L36" s="40"/>
      <c r="M36" s="12"/>
      <c r="N36" s="15"/>
      <c r="O36" s="9"/>
    </row>
    <row r="37" spans="1:15" x14ac:dyDescent="0.2">
      <c r="A37" s="9"/>
      <c r="B37" s="49"/>
      <c r="C37" s="20"/>
      <c r="D37" s="40"/>
      <c r="E37" s="20"/>
      <c r="F37" s="13"/>
      <c r="G37" s="40"/>
      <c r="H37" s="40"/>
      <c r="I37" s="40"/>
      <c r="J37" s="40"/>
      <c r="K37" s="20"/>
      <c r="L37" s="40"/>
      <c r="M37" s="12"/>
      <c r="N37" s="15"/>
      <c r="O37" s="9"/>
    </row>
    <row r="38" spans="1:15" x14ac:dyDescent="0.2">
      <c r="A38" s="9"/>
      <c r="B38" s="31" t="s">
        <v>21</v>
      </c>
      <c r="C38" s="20"/>
      <c r="D38" s="40"/>
      <c r="E38" s="25"/>
      <c r="F38" s="9"/>
      <c r="G38" s="9"/>
      <c r="H38" s="9"/>
      <c r="I38" s="9"/>
      <c r="J38" s="25"/>
      <c r="K38" s="20"/>
      <c r="L38" s="40"/>
      <c r="M38" s="12"/>
      <c r="N38" s="15"/>
      <c r="O38" s="9"/>
    </row>
    <row r="39" spans="1:15" x14ac:dyDescent="0.2">
      <c r="A39" s="9"/>
      <c r="B39" s="12"/>
      <c r="C39" s="20"/>
      <c r="D39" s="40"/>
      <c r="E39" s="64" t="s">
        <v>30</v>
      </c>
      <c r="F39" s="9" t="s">
        <v>1</v>
      </c>
      <c r="G39" s="25"/>
      <c r="H39" s="100">
        <f>(700000-50000)/80000</f>
        <v>8.125</v>
      </c>
      <c r="I39" s="87" t="s">
        <v>9</v>
      </c>
      <c r="J39" s="25"/>
      <c r="K39" s="97">
        <v>36563</v>
      </c>
      <c r="L39" s="40"/>
      <c r="M39" s="25"/>
      <c r="N39" s="97">
        <v>44688</v>
      </c>
      <c r="O39" s="9"/>
    </row>
    <row r="40" spans="1:15" x14ac:dyDescent="0.2">
      <c r="A40" s="9"/>
      <c r="B40" s="49"/>
      <c r="C40" s="20"/>
      <c r="D40" s="40"/>
      <c r="E40" s="99" t="s">
        <v>27</v>
      </c>
      <c r="F40" s="17"/>
      <c r="G40" s="17"/>
      <c r="H40" s="17"/>
      <c r="I40" s="17"/>
      <c r="J40" s="40"/>
      <c r="K40" s="20"/>
      <c r="L40" s="40"/>
      <c r="M40" s="12"/>
      <c r="N40" s="15"/>
      <c r="O40" s="9"/>
    </row>
    <row r="41" spans="1:15" x14ac:dyDescent="0.2">
      <c r="A41" s="9"/>
      <c r="B41" s="49"/>
      <c r="C41" s="20"/>
      <c r="D41" s="40"/>
      <c r="E41" s="20"/>
      <c r="F41" s="13"/>
      <c r="G41" s="40"/>
      <c r="H41" s="40"/>
      <c r="I41" s="40"/>
      <c r="J41" s="40"/>
      <c r="K41" s="20"/>
      <c r="L41" s="40"/>
      <c r="M41" s="12"/>
      <c r="N41" s="15"/>
      <c r="O41" s="9"/>
    </row>
    <row r="42" spans="1:15" x14ac:dyDescent="0.2">
      <c r="A42" s="9"/>
      <c r="B42" s="31" t="s">
        <v>22</v>
      </c>
      <c r="C42" s="20"/>
      <c r="D42" s="40"/>
      <c r="E42" s="25"/>
      <c r="F42" s="9"/>
      <c r="G42" s="9"/>
      <c r="H42" s="9"/>
      <c r="I42" s="9"/>
      <c r="J42" s="25"/>
      <c r="K42" s="20"/>
      <c r="L42" s="40"/>
      <c r="M42" s="12"/>
      <c r="N42" s="15"/>
      <c r="O42" s="9"/>
    </row>
    <row r="43" spans="1:15" x14ac:dyDescent="0.2">
      <c r="A43" s="9"/>
      <c r="B43" s="12"/>
      <c r="C43" s="20"/>
      <c r="D43" s="40"/>
      <c r="E43" s="64" t="s">
        <v>30</v>
      </c>
      <c r="F43" s="9" t="s">
        <v>1</v>
      </c>
      <c r="G43" s="25"/>
      <c r="H43" s="70">
        <f>650000/750000</f>
        <v>0.8666666666666667</v>
      </c>
      <c r="I43" s="87" t="s">
        <v>11</v>
      </c>
      <c r="J43" s="25"/>
      <c r="K43" s="97">
        <v>34800</v>
      </c>
      <c r="L43" s="40"/>
      <c r="M43" s="25"/>
      <c r="N43" s="97">
        <v>52200</v>
      </c>
      <c r="O43" s="9"/>
    </row>
    <row r="44" spans="1:15" x14ac:dyDescent="0.2">
      <c r="A44" s="9"/>
      <c r="B44" s="50"/>
      <c r="C44" s="12"/>
      <c r="D44" s="12"/>
      <c r="E44" s="99" t="s">
        <v>29</v>
      </c>
      <c r="F44" s="17"/>
      <c r="G44" s="17"/>
      <c r="H44" s="17"/>
      <c r="I44" s="17"/>
      <c r="J44" s="8"/>
      <c r="K44" s="8"/>
      <c r="L44" s="27"/>
      <c r="M44" s="12"/>
      <c r="N44" s="15"/>
      <c r="O44" s="9"/>
    </row>
    <row r="45" spans="1:15" x14ac:dyDescent="0.2">
      <c r="A45" s="9"/>
      <c r="B45" s="50"/>
      <c r="C45" s="12"/>
      <c r="D45" s="12"/>
      <c r="E45" s="13"/>
      <c r="F45" s="13"/>
      <c r="G45" s="8"/>
      <c r="H45" s="8"/>
      <c r="I45" s="8"/>
      <c r="J45" s="8"/>
      <c r="K45" s="8"/>
      <c r="L45" s="27"/>
      <c r="M45" s="12"/>
      <c r="N45" s="15"/>
      <c r="O45" s="9"/>
    </row>
    <row r="46" spans="1:15" x14ac:dyDescent="0.2">
      <c r="A46" s="9"/>
      <c r="B46" s="31" t="s">
        <v>23</v>
      </c>
      <c r="C46" s="12"/>
      <c r="D46" s="12"/>
      <c r="E46" s="25"/>
      <c r="F46" s="9"/>
      <c r="G46" s="9"/>
      <c r="H46" s="9"/>
      <c r="I46" s="9"/>
      <c r="J46" s="25"/>
      <c r="K46" s="8"/>
      <c r="L46" s="27"/>
      <c r="M46" s="12"/>
      <c r="N46" s="15"/>
      <c r="O46" s="9"/>
    </row>
    <row r="47" spans="1:15" x14ac:dyDescent="0.2">
      <c r="A47" s="9"/>
      <c r="B47" s="12"/>
      <c r="C47" s="12"/>
      <c r="D47" s="12"/>
      <c r="E47" s="66" t="s">
        <v>32</v>
      </c>
      <c r="F47" s="9" t="s">
        <v>1</v>
      </c>
      <c r="G47" s="25"/>
      <c r="H47" s="101">
        <f>(16*17)/2</f>
        <v>136</v>
      </c>
      <c r="I47" s="87" t="s">
        <v>13</v>
      </c>
      <c r="J47" s="25"/>
      <c r="K47" s="98">
        <f>(16/136)*650000</f>
        <v>76470.588235294112</v>
      </c>
      <c r="L47" s="28"/>
      <c r="M47" s="25"/>
      <c r="N47" s="97">
        <f>(15/136)*650000</f>
        <v>71691.176470588238</v>
      </c>
      <c r="O47" s="9"/>
    </row>
    <row r="48" spans="1:15" x14ac:dyDescent="0.2">
      <c r="A48" s="9"/>
      <c r="B48" s="50"/>
      <c r="C48" s="15"/>
      <c r="D48" s="15"/>
      <c r="E48" s="65">
        <v>2</v>
      </c>
      <c r="F48" s="17"/>
      <c r="G48" s="17"/>
      <c r="H48" s="17"/>
      <c r="I48" s="17"/>
      <c r="J48" s="8"/>
      <c r="K48" s="17"/>
      <c r="L48" s="29"/>
      <c r="M48" s="12"/>
      <c r="N48" s="15"/>
      <c r="O48" s="9"/>
    </row>
    <row r="49" spans="1:15" x14ac:dyDescent="0.2">
      <c r="A49" s="9"/>
      <c r="B49" s="50"/>
      <c r="C49" s="15"/>
      <c r="D49" s="15"/>
      <c r="E49" s="23"/>
      <c r="F49" s="23"/>
      <c r="G49" s="8"/>
      <c r="H49" s="8"/>
      <c r="I49" s="8"/>
      <c r="J49" s="8"/>
      <c r="K49" s="17"/>
      <c r="L49" s="29"/>
      <c r="M49" s="12"/>
      <c r="N49" s="15"/>
      <c r="O49" s="9"/>
    </row>
    <row r="50" spans="1:15" x14ac:dyDescent="0.2">
      <c r="A50" s="9"/>
      <c r="B50" s="31" t="s">
        <v>24</v>
      </c>
      <c r="C50" s="106"/>
      <c r="D50" s="40"/>
      <c r="E50" s="25"/>
      <c r="F50" s="9"/>
      <c r="G50" s="9"/>
      <c r="H50" s="9"/>
      <c r="I50" s="9"/>
      <c r="J50" s="25"/>
      <c r="K50" s="17"/>
      <c r="L50" s="29"/>
      <c r="M50" s="12"/>
      <c r="N50" s="15"/>
      <c r="O50" s="9"/>
    </row>
    <row r="51" spans="1:15" x14ac:dyDescent="0.2">
      <c r="A51" s="9"/>
      <c r="B51" s="12"/>
      <c r="C51" s="15"/>
      <c r="D51" s="40"/>
      <c r="E51" s="67">
        <v>1</v>
      </c>
      <c r="F51" s="9" t="s">
        <v>1</v>
      </c>
      <c r="G51" s="25"/>
      <c r="H51" s="107">
        <f>E51/E52</f>
        <v>6.25E-2</v>
      </c>
      <c r="I51" s="87" t="s">
        <v>33</v>
      </c>
      <c r="J51" s="25"/>
      <c r="K51" s="97">
        <v>87500</v>
      </c>
      <c r="L51" s="40"/>
      <c r="M51" s="25"/>
      <c r="N51" s="97">
        <f>(700000-87500)*(2*0.0625)</f>
        <v>76562.5</v>
      </c>
      <c r="O51" s="9"/>
    </row>
    <row r="52" spans="1:15" x14ac:dyDescent="0.2">
      <c r="A52" s="9"/>
      <c r="B52" s="50"/>
      <c r="C52" s="15"/>
      <c r="D52" s="40"/>
      <c r="E52" s="68">
        <v>16</v>
      </c>
      <c r="F52" s="17"/>
      <c r="G52" s="17"/>
      <c r="H52" s="17"/>
      <c r="I52" s="17"/>
      <c r="J52" s="40"/>
      <c r="K52" s="20"/>
      <c r="L52" s="40"/>
      <c r="M52" s="12"/>
      <c r="N52" s="15"/>
      <c r="O52" s="9"/>
    </row>
    <row r="53" spans="1:15" x14ac:dyDescent="0.2">
      <c r="A53" s="9"/>
      <c r="B53" s="50"/>
      <c r="C53" s="15"/>
      <c r="D53" s="40"/>
      <c r="E53" s="22"/>
      <c r="F53" s="17"/>
      <c r="G53" s="17"/>
      <c r="H53" s="17"/>
      <c r="I53" s="17"/>
      <c r="J53" s="40"/>
      <c r="K53" s="20"/>
      <c r="L53" s="40"/>
      <c r="M53" s="12"/>
      <c r="N53" s="15"/>
      <c r="O53" s="9"/>
    </row>
    <row r="54" spans="1:15" x14ac:dyDescent="0.2">
      <c r="A54" s="9"/>
      <c r="B54" s="31" t="s">
        <v>25</v>
      </c>
      <c r="C54" s="15"/>
      <c r="D54" s="40"/>
      <c r="E54" s="22"/>
      <c r="F54" s="17"/>
      <c r="G54" s="17"/>
      <c r="H54" s="17"/>
      <c r="I54" s="17"/>
      <c r="J54" s="40"/>
      <c r="K54" s="20"/>
      <c r="L54" s="40"/>
      <c r="M54" s="12"/>
      <c r="N54" s="15"/>
      <c r="O54" s="9"/>
    </row>
    <row r="55" spans="1:15" x14ac:dyDescent="0.2">
      <c r="A55" s="9"/>
      <c r="B55" s="15"/>
      <c r="C55" s="15"/>
      <c r="D55" s="40"/>
      <c r="E55" s="67">
        <v>1</v>
      </c>
      <c r="F55" s="9" t="s">
        <v>1</v>
      </c>
      <c r="G55" s="25"/>
      <c r="H55" s="107">
        <f>E55/E56</f>
        <v>6.25E-2</v>
      </c>
      <c r="I55" s="87" t="s">
        <v>33</v>
      </c>
      <c r="J55" s="25"/>
      <c r="K55" s="97">
        <f>700000*1.5*0.0625</f>
        <v>65625</v>
      </c>
      <c r="L55" s="40"/>
      <c r="M55" s="25"/>
      <c r="N55" s="95">
        <f>(700000-65625)*(1.5*0.0625)</f>
        <v>59472.65625</v>
      </c>
      <c r="O55" s="9"/>
    </row>
    <row r="56" spans="1:15" x14ac:dyDescent="0.2">
      <c r="A56" s="9"/>
      <c r="B56" s="15"/>
      <c r="C56" s="15"/>
      <c r="D56" s="40"/>
      <c r="E56" s="68">
        <v>16</v>
      </c>
      <c r="F56" s="17"/>
      <c r="G56" s="17"/>
      <c r="H56" s="17"/>
      <c r="I56" s="40"/>
      <c r="J56" s="40"/>
      <c r="K56" s="20"/>
      <c r="L56" s="40"/>
      <c r="M56" s="12"/>
      <c r="N56" s="12"/>
      <c r="O56" s="9"/>
    </row>
    <row r="57" spans="1:15" x14ac:dyDescent="0.2">
      <c r="A57" s="9"/>
      <c r="B57" s="15"/>
      <c r="C57" s="15"/>
      <c r="D57" s="40"/>
      <c r="E57" s="20"/>
      <c r="F57" s="30"/>
      <c r="G57" s="40"/>
      <c r="H57" s="40"/>
      <c r="I57" s="40"/>
      <c r="J57" s="40"/>
      <c r="K57" s="20"/>
      <c r="L57" s="40"/>
      <c r="M57" s="12"/>
      <c r="N57" s="12"/>
      <c r="O57" s="9"/>
    </row>
  </sheetData>
  <mergeCells count="1">
    <mergeCell ref="K5:N5"/>
  </mergeCells>
  <phoneticPr fontId="2" type="noConversion"/>
  <pageMargins left="0.75" right="0.75" top="1" bottom="1" header="0.5" footer="0.5"/>
  <pageSetup orientation="portrait" horizontalDpi="4294967293" verticalDpi="0" r:id="rId1"/>
  <headerFooter alignWithMargins="0"/>
  <ignoredErrors>
    <ignoredError sqref="A12:B12 A9 A14:B16 A13 A18:B20 A17 A22:B23 A21 A26:B28 A25 A30:B31 A29 A10:B10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P11-1</vt:lpstr>
      <vt:lpstr>Solution</vt:lpstr>
    </vt:vector>
  </TitlesOfParts>
  <Company>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Sarita Sheth</dc:creator>
  <cp:lastModifiedBy>Joy</cp:lastModifiedBy>
  <cp:lastPrinted>2006-02-05T23:48:57Z</cp:lastPrinted>
  <dcterms:created xsi:type="dcterms:W3CDTF">2006-02-03T22:21:54Z</dcterms:created>
  <dcterms:modified xsi:type="dcterms:W3CDTF">2019-12-09T17:50:50Z</dcterms:modified>
</cp:coreProperties>
</file>